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manchesterac.sharepoint.com/sites/UOM-RI-ROYCE-ICP/Shared Documents/General/2025 ICP5/Web content and documents/Final Versions for Comms Team/"/>
    </mc:Choice>
  </mc:AlternateContent>
  <xr:revisionPtr revIDLastSave="696" documentId="8_{A5514829-493A-4FDE-91A6-C5494C7CB2F7}" xr6:coauthVersionLast="47" xr6:coauthVersionMax="47" xr10:uidLastSave="{882354C8-FA1E-42E5-905E-BE78DDB30E07}"/>
  <bookViews>
    <workbookView xWindow="-110" yWindow="-110" windowWidth="19420" windowHeight="10300" firstSheet="4" activeTab="8" xr2:uid="{CDAEC939-E320-405E-B919-7DD16279BC93}"/>
  </bookViews>
  <sheets>
    <sheet name="Instructions" sheetId="3" r:id="rId1"/>
    <sheet name="Summary" sheetId="10" r:id="rId2"/>
    <sheet name="HEI (1)" sheetId="1" r:id="rId3"/>
    <sheet name="Cost log (3)" sheetId="5" state="hidden" r:id="rId4"/>
    <sheet name="HEI (2)" sheetId="11" r:id="rId5"/>
    <sheet name="RTO_Charity (1)" sheetId="4" r:id="rId6"/>
    <sheet name="RTO_Charity (2)" sheetId="8" r:id="rId7"/>
    <sheet name="Company (1)" sheetId="6" r:id="rId8"/>
    <sheet name="Company (2)" sheetId="9" r:id="rId9"/>
    <sheet name="Sheet2" sheetId="2" state="hidden" r:id="rId10"/>
  </sheets>
  <definedNames>
    <definedName name="typelist">Sheet2!$B$3:$B$10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11" l="1"/>
  <c r="E98" i="1"/>
  <c r="E20" i="9"/>
  <c r="E97" i="9" s="1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19" i="9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19" i="6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20" i="1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20" i="1"/>
  <c r="C16" i="6"/>
  <c r="C16" i="9"/>
  <c r="C7" i="10"/>
  <c r="C5" i="10"/>
  <c r="D97" i="9"/>
  <c r="C9" i="10"/>
  <c r="F5" i="9"/>
  <c r="D98" i="8"/>
  <c r="E98" i="8" s="1"/>
  <c r="F4" i="8" s="1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C16" i="8"/>
  <c r="D15" i="8"/>
  <c r="E15" i="8" s="1"/>
  <c r="F15" i="8" s="1"/>
  <c r="D14" i="8"/>
  <c r="E14" i="8" s="1"/>
  <c r="F14" i="8" s="1"/>
  <c r="D13" i="8"/>
  <c r="E13" i="8" s="1"/>
  <c r="F13" i="8" s="1"/>
  <c r="D12" i="8"/>
  <c r="E12" i="8" s="1"/>
  <c r="F12" i="8" s="1"/>
  <c r="D11" i="8"/>
  <c r="E11" i="8" s="1"/>
  <c r="F11" i="8" s="1"/>
  <c r="D10" i="8"/>
  <c r="E10" i="8" s="1"/>
  <c r="F10" i="8" s="1"/>
  <c r="D9" i="8"/>
  <c r="E9" i="8" s="1"/>
  <c r="F9" i="8" s="1"/>
  <c r="D8" i="8"/>
  <c r="D15" i="4"/>
  <c r="D14" i="4"/>
  <c r="D13" i="4"/>
  <c r="D12" i="4"/>
  <c r="D11" i="4"/>
  <c r="D8" i="4"/>
  <c r="D98" i="11"/>
  <c r="C16" i="11"/>
  <c r="D15" i="11"/>
  <c r="E15" i="11" s="1"/>
  <c r="F15" i="11" s="1"/>
  <c r="D14" i="11"/>
  <c r="E14" i="11" s="1"/>
  <c r="F14" i="11" s="1"/>
  <c r="D13" i="11"/>
  <c r="E13" i="11" s="1"/>
  <c r="F13" i="11" s="1"/>
  <c r="D12" i="11"/>
  <c r="E12" i="11" s="1"/>
  <c r="F12" i="11" s="1"/>
  <c r="D11" i="11"/>
  <c r="E11" i="11" s="1"/>
  <c r="F11" i="11" s="1"/>
  <c r="D10" i="11"/>
  <c r="E10" i="11" s="1"/>
  <c r="F10" i="11" s="1"/>
  <c r="D9" i="11"/>
  <c r="E9" i="11" s="1"/>
  <c r="F9" i="11" s="1"/>
  <c r="D9" i="1"/>
  <c r="E97" i="6" l="1"/>
  <c r="D15" i="9"/>
  <c r="E15" i="9" s="1"/>
  <c r="F15" i="9" s="1"/>
  <c r="D16" i="8"/>
  <c r="E8" i="8"/>
  <c r="F4" i="11"/>
  <c r="D8" i="11"/>
  <c r="D16" i="11" s="1"/>
  <c r="D13" i="9" l="1"/>
  <c r="E13" i="9" s="1"/>
  <c r="F13" i="9" s="1"/>
  <c r="D12" i="9"/>
  <c r="E12" i="9" s="1"/>
  <c r="F12" i="9" s="1"/>
  <c r="D14" i="9"/>
  <c r="E14" i="9" s="1"/>
  <c r="F14" i="9" s="1"/>
  <c r="D11" i="9"/>
  <c r="F8" i="9"/>
  <c r="E16" i="8"/>
  <c r="F8" i="8"/>
  <c r="E8" i="11"/>
  <c r="E16" i="11" s="1"/>
  <c r="B5" i="10"/>
  <c r="B9" i="10"/>
  <c r="B8" i="10"/>
  <c r="B7" i="10"/>
  <c r="B6" i="10"/>
  <c r="B4" i="10"/>
  <c r="E11" i="9" l="1"/>
  <c r="F11" i="9" s="1"/>
  <c r="D16" i="9"/>
  <c r="E16" i="9"/>
  <c r="F8" i="11"/>
  <c r="D5" i="10"/>
  <c r="C8" i="10"/>
  <c r="C29" i="2"/>
  <c r="C28" i="2"/>
  <c r="C27" i="2"/>
  <c r="C26" i="2"/>
  <c r="C25" i="2"/>
  <c r="C16" i="4"/>
  <c r="C6" i="10" s="1"/>
  <c r="D7" i="10" l="1"/>
  <c r="D9" i="10" l="1"/>
  <c r="C16" i="1" l="1"/>
  <c r="C4" i="10" s="1"/>
  <c r="C10" i="10" s="1"/>
  <c r="E15" i="4"/>
  <c r="F15" i="4" s="1"/>
  <c r="E13" i="4"/>
  <c r="F13" i="4" s="1"/>
  <c r="D97" i="6" l="1"/>
  <c r="D98" i="4"/>
  <c r="E98" i="4" s="1"/>
  <c r="F4" i="4" s="1"/>
  <c r="D6" i="10" s="1"/>
  <c r="E21" i="4"/>
  <c r="E22" i="4"/>
  <c r="E23" i="4"/>
  <c r="E24" i="4"/>
  <c r="E12" i="4" s="1"/>
  <c r="F12" i="4" s="1"/>
  <c r="E25" i="4"/>
  <c r="E26" i="4"/>
  <c r="E11" i="4" s="1"/>
  <c r="F11" i="4" s="1"/>
  <c r="E27" i="4"/>
  <c r="E28" i="4"/>
  <c r="E29" i="4"/>
  <c r="E30" i="4"/>
  <c r="E31" i="4"/>
  <c r="E32" i="4"/>
  <c r="D10" i="4" s="1"/>
  <c r="E10" i="4" s="1"/>
  <c r="F10" i="4" s="1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20" i="4"/>
  <c r="D9" i="4" s="1"/>
  <c r="D98" i="1"/>
  <c r="F5" i="6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99" i="5" s="1"/>
  <c r="E17" i="5"/>
  <c r="E16" i="5"/>
  <c r="E15" i="5"/>
  <c r="E14" i="5"/>
  <c r="E13" i="5"/>
  <c r="E12" i="5"/>
  <c r="E11" i="5"/>
  <c r="E10" i="5"/>
  <c r="E9" i="5"/>
  <c r="E18" i="5" s="1"/>
  <c r="C10" i="2"/>
  <c r="D15" i="1"/>
  <c r="D16" i="4" l="1"/>
  <c r="E9" i="4"/>
  <c r="F9" i="4" s="1"/>
  <c r="E15" i="1"/>
  <c r="F15" i="1" s="1"/>
  <c r="D8" i="1"/>
  <c r="D14" i="1"/>
  <c r="E14" i="1" s="1"/>
  <c r="F14" i="1" s="1"/>
  <c r="E8" i="4"/>
  <c r="F8" i="4" s="1"/>
  <c r="D10" i="1"/>
  <c r="E10" i="1" s="1"/>
  <c r="C8" i="2"/>
  <c r="D13" i="1"/>
  <c r="C7" i="2"/>
  <c r="D12" i="1"/>
  <c r="C5" i="2"/>
  <c r="C9" i="2"/>
  <c r="C6" i="2"/>
  <c r="D11" i="1"/>
  <c r="C4" i="2"/>
  <c r="D14" i="6"/>
  <c r="E14" i="6" s="1"/>
  <c r="F14" i="6" s="1"/>
  <c r="E4" i="5"/>
  <c r="F4" i="1"/>
  <c r="D4" i="10" s="1"/>
  <c r="C3" i="2"/>
  <c r="E8" i="1" l="1"/>
  <c r="D16" i="1"/>
  <c r="D12" i="6"/>
  <c r="E12" i="6" s="1"/>
  <c r="F12" i="6" s="1"/>
  <c r="D13" i="6"/>
  <c r="E13" i="6" s="1"/>
  <c r="F13" i="6" s="1"/>
  <c r="D11" i="6"/>
  <c r="D15" i="6"/>
  <c r="E15" i="6" s="1"/>
  <c r="F15" i="6" s="1"/>
  <c r="E9" i="1"/>
  <c r="F9" i="1" s="1"/>
  <c r="E13" i="1"/>
  <c r="F13" i="1" s="1"/>
  <c r="E11" i="1"/>
  <c r="F11" i="1" s="1"/>
  <c r="E12" i="1"/>
  <c r="F12" i="1" s="1"/>
  <c r="F10" i="1"/>
  <c r="F8" i="1"/>
  <c r="F8" i="6"/>
  <c r="D8" i="10" s="1"/>
  <c r="D10" i="10" s="1"/>
  <c r="C12" i="2"/>
  <c r="E11" i="6" l="1"/>
  <c r="F11" i="6" s="1"/>
  <c r="D16" i="6"/>
  <c r="E16" i="1"/>
  <c r="E16" i="6"/>
  <c r="E14" i="4"/>
  <c r="C13" i="2"/>
  <c r="F14" i="4" l="1"/>
  <c r="E16" i="4"/>
</calcChain>
</file>

<file path=xl/sharedStrings.xml><?xml version="1.0" encoding="utf-8"?>
<sst xmlns="http://schemas.openxmlformats.org/spreadsheetml/2006/main" count="349" uniqueCount="93">
  <si>
    <t>How to Use This Cost Log</t>
  </si>
  <si>
    <t>Please read the below carefully before filling in the cost log and submitting your claim.</t>
  </si>
  <si>
    <t xml:space="preserve">The cost log should be completed by the lead collaborator named on the award letter. </t>
  </si>
  <si>
    <t>A separate tab should be completed for each collaborator. Please choose the correct tab for each collaborator relating to the type of organisation concerned.</t>
  </si>
  <si>
    <t xml:space="preserve">In the top box on each tab, fill in the the dates the claim relates to. </t>
  </si>
  <si>
    <r>
      <rPr>
        <sz val="11"/>
        <color rgb="FF000000"/>
        <rFont val="Calibri"/>
      </rPr>
      <t>The amounts in the Grant Value section reflect the ‘</t>
    </r>
    <r>
      <rPr>
        <b/>
        <sz val="11"/>
        <color rgb="FF000000"/>
        <rFont val="Calibri"/>
      </rPr>
      <t>Eligible latest cost</t>
    </r>
    <r>
      <rPr>
        <sz val="11"/>
        <color rgb="FF000000"/>
        <rFont val="Calibri"/>
      </rPr>
      <t>’ amounts per category detailed in the relevant collaborator's budget table in Flexigrant. Please do not alter these.</t>
    </r>
  </si>
  <si>
    <t>Please then provide a full breakdown of your expenditure for this project, selecting the appropriate cost category from the dropdown menu and insert a description of that cost.</t>
  </si>
  <si>
    <t xml:space="preserve">Each project partner can vire up to 10% of category budgets between staff, travel, consumables and non-Royce facilities without approval from Royce. Transfers of budgets between partners is not possible due to the different funding levels. </t>
  </si>
  <si>
    <t>Summary</t>
  </si>
  <si>
    <t>Organisation Type</t>
  </si>
  <si>
    <t>Organisation Name</t>
  </si>
  <si>
    <t>Royce Funded Budget</t>
  </si>
  <si>
    <t>Total Claim</t>
  </si>
  <si>
    <t>HEI 1</t>
  </si>
  <si>
    <t>HEI 2</t>
  </si>
  <si>
    <t>RTO 1</t>
  </si>
  <si>
    <t>RTO 2</t>
  </si>
  <si>
    <t>Company 1</t>
  </si>
  <si>
    <t>Company 2</t>
  </si>
  <si>
    <t>ICP Number (ICPXXX)</t>
  </si>
  <si>
    <t>Project Title</t>
  </si>
  <si>
    <t>Total claim</t>
  </si>
  <si>
    <t>Dates / period the claim relates to</t>
  </si>
  <si>
    <t>Type of Cost</t>
  </si>
  <si>
    <t>Grant Value</t>
  </si>
  <si>
    <t>Spend</t>
  </si>
  <si>
    <t>Variance (£)</t>
  </si>
  <si>
    <t>Variance (%)</t>
  </si>
  <si>
    <t>Total Personnel Costs</t>
  </si>
  <si>
    <t>Total Consumables and Minor Equipment Costs</t>
  </si>
  <si>
    <t>Total Travel Costs</t>
  </si>
  <si>
    <t>Total Other Costs</t>
  </si>
  <si>
    <t>Total Indirect Costs</t>
  </si>
  <si>
    <t>Total Application Scientists Costs</t>
  </si>
  <si>
    <t>Total Royce facilities Costs</t>
  </si>
  <si>
    <t>Total non-Royce facilities Costs</t>
  </si>
  <si>
    <t>TOTAL</t>
  </si>
  <si>
    <t>All Other Costs</t>
  </si>
  <si>
    <t xml:space="preserve">Type of cost </t>
  </si>
  <si>
    <t>Description</t>
  </si>
  <si>
    <t>Total cost</t>
  </si>
  <si>
    <t>80% Royce</t>
  </si>
  <si>
    <t>Comments</t>
  </si>
  <si>
    <t>Personnel</t>
  </si>
  <si>
    <t>Insert description e.g. PI Staff Costs 0.2 FTE for 5 months</t>
  </si>
  <si>
    <t>Insert description e.g. PDRA 0.5 FTE for 5 months</t>
  </si>
  <si>
    <t>Consumables and Minor Equipment</t>
  </si>
  <si>
    <t>Insert description e.g. Consumables - RS - steel stock</t>
  </si>
  <si>
    <t>Travel</t>
  </si>
  <si>
    <t>Insert description e.g. Travel - mileage for project meetings at Company 1 [dates]</t>
  </si>
  <si>
    <t>Other</t>
  </si>
  <si>
    <t>Insert description e.g. DA - Other</t>
  </si>
  <si>
    <t>Indirects</t>
  </si>
  <si>
    <t>Insert description e.g. DA - Estates</t>
  </si>
  <si>
    <t>Application Scientists</t>
  </si>
  <si>
    <t>Insert description of Application Scientist usage e.g. 0.4 FTE over 3 months</t>
  </si>
  <si>
    <t>Royce Facilities</t>
  </si>
  <si>
    <t>Insert description of facilities/equipment used e.g. X-ray photoelectron spectroscopy</t>
  </si>
  <si>
    <t>Non-Royce Facilities</t>
  </si>
  <si>
    <t>Total Other Costs:</t>
  </si>
  <si>
    <r>
      <t xml:space="preserve">If the </t>
    </r>
    <r>
      <rPr>
        <i/>
        <u/>
        <sz val="11"/>
        <color rgb="FFFF0000"/>
        <rFont val="Aptos"/>
        <family val="2"/>
      </rPr>
      <t>total cost</t>
    </r>
    <r>
      <rPr>
        <i/>
        <sz val="11"/>
        <color theme="1"/>
        <rFont val="Aptos"/>
        <family val="2"/>
      </rPr>
      <t xml:space="preserve"> of your claim includes irrecoverable VAT, please detail the amounts included and an explanation of why it can’t be recovered from HMRC</t>
    </r>
  </si>
  <si>
    <t>Explanation</t>
  </si>
  <si>
    <t>Amount</t>
  </si>
  <si>
    <t>Programme*</t>
  </si>
  <si>
    <t>*ICPXXX</t>
  </si>
  <si>
    <t>Project reference</t>
  </si>
  <si>
    <t>PO number</t>
  </si>
  <si>
    <t xml:space="preserve">Royce Facilities Only </t>
  </si>
  <si>
    <t>100% Royce</t>
  </si>
  <si>
    <t xml:space="preserve">Total Royce Faciltiies: </t>
  </si>
  <si>
    <t>Applications Scientists</t>
  </si>
  <si>
    <t>Royce Contribution %</t>
  </si>
  <si>
    <t>Business Size**</t>
  </si>
  <si>
    <t>Spinout/Microbusiness/ Small Enterprise</t>
  </si>
  <si>
    <t xml:space="preserve">**Mandatory </t>
  </si>
  <si>
    <t>Type of RD&amp;I Project**</t>
  </si>
  <si>
    <t>Industrial Research</t>
  </si>
  <si>
    <t>% Royce</t>
  </si>
  <si>
    <t>Insert description e.g. CTO Hours 0.1 FTE for 2 months</t>
  </si>
  <si>
    <t>Insert description e.g. Engineer Hours (Technical Lead) - 0.5 FTE for 1 month</t>
  </si>
  <si>
    <t>Insert description e.g. Graduate Engineer Hours - 0.6 FTE for 1 month</t>
  </si>
  <si>
    <t>Insert description e.g. Swagelok tubing parts, rails and valves</t>
  </si>
  <si>
    <t>Insert description e.g. Lab consumables</t>
  </si>
  <si>
    <t xml:space="preserve">Insert description e.g. Project meeting 13th Jan Leeds University: Sheffield to Leeds XX miileage </t>
  </si>
  <si>
    <t xml:space="preserve">Insert description e.g. Project meeting 13th Jan Leeds University: Return train travel Sheffield to Leeds </t>
  </si>
  <si>
    <t>Insert description e.g. Project meeting 13th Jan Leeds University: Station parking</t>
  </si>
  <si>
    <t>Insert description e.g. Independent Accountant's Report</t>
  </si>
  <si>
    <t>HEI and RTO List</t>
  </si>
  <si>
    <t>Experimental Development</t>
  </si>
  <si>
    <t>Feasibility Studies</t>
  </si>
  <si>
    <t>Medium Enterprise</t>
  </si>
  <si>
    <t>Large Enterprise</t>
  </si>
  <si>
    <t>Company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</si>
</sst>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dd/mm/yyyy;@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i/>
      <sz val="11"/>
      <color theme="1"/>
      <name val="Aptos"/>
      <family val="2"/>
    </font>
    <font>
      <i/>
      <u/>
      <sz val="11"/>
      <color rgb="FFFF0000"/>
      <name val="Aptos"/>
      <family val="2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scheme val="minor"/>
    </font>
    <font>
      <i/>
      <sz val="11"/>
      <color theme="2" tint="-0.499984740745262"/>
      <name val="Calibri"/>
    </font>
    <font>
      <i/>
      <sz val="11"/>
      <color theme="2" tint="-0.499984740745262"/>
      <name val="Calibri"/>
      <family val="2"/>
    </font>
    <font>
      <i/>
      <sz val="11"/>
      <color theme="2" tint="-0.499984740745262"/>
      <name val="Calibri"/>
      <family val="2"/>
      <scheme val="minor"/>
    </font>
    <font>
      <sz val="12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A79D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</cellStyleXfs>
  <cellXfs count="63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44" fontId="3" fillId="0" borderId="1" xfId="0" applyNumberFormat="1" applyFont="1" applyBorder="1"/>
    <xf numFmtId="0" fontId="4" fillId="2" borderId="1" xfId="0" applyFont="1" applyFill="1" applyBorder="1"/>
    <xf numFmtId="44" fontId="0" fillId="3" borderId="1" xfId="1" applyFont="1" applyFill="1" applyBorder="1"/>
    <xf numFmtId="0" fontId="8" fillId="2" borderId="0" xfId="0" applyFont="1" applyFill="1" applyAlignment="1">
      <alignment horizontal="center"/>
    </xf>
    <xf numFmtId="0" fontId="5" fillId="0" borderId="0" xfId="0" applyFont="1"/>
    <xf numFmtId="165" fontId="0" fillId="0" borderId="0" xfId="0" applyNumberFormat="1"/>
    <xf numFmtId="0" fontId="8" fillId="2" borderId="2" xfId="0" applyFont="1" applyFill="1" applyBorder="1" applyAlignment="1">
      <alignment horizontal="center"/>
    </xf>
    <xf numFmtId="164" fontId="6" fillId="0" borderId="3" xfId="0" applyNumberFormat="1" applyFont="1" applyBorder="1"/>
    <xf numFmtId="0" fontId="3" fillId="0" borderId="1" xfId="0" applyFont="1" applyBorder="1"/>
    <xf numFmtId="0" fontId="9" fillId="0" borderId="0" xfId="0" applyFont="1"/>
    <xf numFmtId="0" fontId="10" fillId="0" borderId="0" xfId="0" applyFont="1" applyAlignment="1">
      <alignment horizontal="left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4" fillId="2" borderId="1" xfId="0" applyFont="1" applyFill="1" applyBorder="1" applyProtection="1">
      <protection locked="0"/>
    </xf>
    <xf numFmtId="165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0" fontId="0" fillId="0" borderId="0" xfId="0" applyProtection="1"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9" fontId="6" fillId="0" borderId="3" xfId="2" applyFont="1" applyBorder="1" applyProtection="1">
      <protection locked="0"/>
    </xf>
    <xf numFmtId="164" fontId="6" fillId="0" borderId="3" xfId="0" applyNumberFormat="1" applyFont="1" applyBorder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44" fontId="3" fillId="0" borderId="4" xfId="1" applyFont="1" applyBorder="1" applyProtection="1">
      <protection locked="0"/>
    </xf>
    <xf numFmtId="0" fontId="0" fillId="0" borderId="5" xfId="0" applyBorder="1" applyProtection="1">
      <protection locked="0"/>
    </xf>
    <xf numFmtId="44" fontId="3" fillId="0" borderId="1" xfId="1" applyFont="1" applyBorder="1" applyProtection="1">
      <protection locked="0"/>
    </xf>
    <xf numFmtId="44" fontId="0" fillId="3" borderId="1" xfId="1" applyFont="1" applyFill="1" applyBorder="1" applyProtection="1"/>
    <xf numFmtId="9" fontId="0" fillId="3" borderId="1" xfId="2" applyFont="1" applyFill="1" applyBorder="1" applyProtection="1"/>
    <xf numFmtId="44" fontId="3" fillId="3" borderId="1" xfId="1" applyFont="1" applyFill="1" applyBorder="1" applyProtection="1"/>
    <xf numFmtId="9" fontId="3" fillId="3" borderId="1" xfId="2" applyFont="1" applyFill="1" applyBorder="1" applyProtection="1"/>
    <xf numFmtId="17" fontId="4" fillId="2" borderId="1" xfId="0" applyNumberFormat="1" applyFont="1" applyFill="1" applyBorder="1" applyProtection="1"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44" fontId="8" fillId="2" borderId="1" xfId="0" applyNumberFormat="1" applyFont="1" applyFill="1" applyBorder="1" applyAlignment="1" applyProtection="1">
      <alignment horizontal="center"/>
      <protection locked="0"/>
    </xf>
    <xf numFmtId="44" fontId="8" fillId="2" borderId="1" xfId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49" fontId="0" fillId="3" borderId="1" xfId="0" applyNumberFormat="1" applyFill="1" applyBorder="1"/>
    <xf numFmtId="44" fontId="0" fillId="3" borderId="1" xfId="0" applyNumberFormat="1" applyFill="1" applyBorder="1"/>
    <xf numFmtId="0" fontId="1" fillId="0" borderId="0" xfId="0" applyFont="1" applyProtection="1">
      <protection locked="0"/>
    </xf>
    <xf numFmtId="0" fontId="12" fillId="0" borderId="0" xfId="0" applyFont="1"/>
    <xf numFmtId="0" fontId="0" fillId="0" borderId="8" xfId="0" applyBorder="1"/>
    <xf numFmtId="0" fontId="19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6" xfId="0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0" fillId="0" borderId="0" xfId="0" applyAlignment="1">
      <alignment wrapText="1"/>
    </xf>
    <xf numFmtId="44" fontId="0" fillId="0" borderId="1" xfId="1" applyFont="1" applyFill="1" applyBorder="1" applyProtection="1"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7FA530C5-CADD-4DD8-8980-20E9E11F3B10}"/>
    <cellStyle name="Per cent" xfId="2" builtinId="5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9BC9C-6994-4464-A2E2-BAB616AECBFC}">
  <dimension ref="B2:B13"/>
  <sheetViews>
    <sheetView zoomScaleNormal="100" workbookViewId="0">
      <selection activeCell="B2" sqref="B2:B10"/>
    </sheetView>
  </sheetViews>
  <sheetFormatPr defaultColWidth="8.81640625" defaultRowHeight="14.5" x14ac:dyDescent="0.35"/>
  <cols>
    <col min="1" max="1" width="6" customWidth="1"/>
    <col min="2" max="2" width="173.453125" style="47" customWidth="1"/>
  </cols>
  <sheetData>
    <row r="2" spans="2:2" ht="15" customHeight="1" x14ac:dyDescent="0.35">
      <c r="B2" s="54" t="s">
        <v>0</v>
      </c>
    </row>
    <row r="3" spans="2:2" ht="15" customHeight="1" x14ac:dyDescent="0.35">
      <c r="B3" s="53" t="s">
        <v>1</v>
      </c>
    </row>
    <row r="4" spans="2:2" ht="15" customHeight="1" x14ac:dyDescent="0.35">
      <c r="B4" s="53"/>
    </row>
    <row r="5" spans="2:2" x14ac:dyDescent="0.35">
      <c r="B5" s="47" t="s">
        <v>2</v>
      </c>
    </row>
    <row r="6" spans="2:2" x14ac:dyDescent="0.35">
      <c r="B6" s="47" t="s">
        <v>3</v>
      </c>
    </row>
    <row r="7" spans="2:2" x14ac:dyDescent="0.35">
      <c r="B7" s="47" t="s">
        <v>4</v>
      </c>
    </row>
    <row r="8" spans="2:2" x14ac:dyDescent="0.35">
      <c r="B8" s="55" t="s">
        <v>5</v>
      </c>
    </row>
    <row r="9" spans="2:2" x14ac:dyDescent="0.35">
      <c r="B9" s="51" t="s">
        <v>6</v>
      </c>
    </row>
    <row r="10" spans="2:2" ht="29" x14ac:dyDescent="0.35">
      <c r="B10" s="47" t="s">
        <v>7</v>
      </c>
    </row>
    <row r="12" spans="2:2" ht="15.5" x14ac:dyDescent="0.35">
      <c r="B12" s="50"/>
    </row>
    <row r="13" spans="2:2" ht="15.5" x14ac:dyDescent="0.35">
      <c r="B13" s="50"/>
    </row>
  </sheetData>
  <sheetProtection algorithmName="SHA-512" hashValue="NmzzP73fI8Z2RwNWXH4YhqArrT8Jk0pdbVCaKNJsTUbH12PRpPyd9oJFYxFYxbLqZxoASZZLTOiOQqmHuITwHQ==" saltValue="JLOZAtCXm/rtgXFVFTCQ3Q==" spinCount="100000" sheet="1" objects="1" scenarios="1"/>
  <phoneticPr fontId="7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428E4-C7C1-475A-B231-E5BA2F106029}">
  <dimension ref="B2:H29"/>
  <sheetViews>
    <sheetView workbookViewId="0">
      <selection activeCell="H4" sqref="H4:H6"/>
    </sheetView>
  </sheetViews>
  <sheetFormatPr defaultColWidth="8.81640625" defaultRowHeight="14.5" x14ac:dyDescent="0.35"/>
  <cols>
    <col min="2" max="2" width="18.453125" customWidth="1"/>
    <col min="3" max="3" width="18" customWidth="1"/>
  </cols>
  <sheetData>
    <row r="2" spans="2:8" x14ac:dyDescent="0.35">
      <c r="B2" t="s">
        <v>87</v>
      </c>
    </row>
    <row r="3" spans="2:8" x14ac:dyDescent="0.35">
      <c r="B3" s="2" t="s">
        <v>43</v>
      </c>
      <c r="C3" s="3">
        <f>SUMIF('HEI (1)'!B:B,Sheet2!$B3,'HEI (1)'!F:F)</f>
        <v>0</v>
      </c>
    </row>
    <row r="4" spans="2:8" x14ac:dyDescent="0.35">
      <c r="B4" s="2" t="s">
        <v>46</v>
      </c>
      <c r="C4" s="3">
        <f>SUMIF('HEI (1)'!B:B,Sheet2!$B4,'HEI (1)'!F:F)</f>
        <v>0</v>
      </c>
      <c r="H4" s="2" t="s">
        <v>28</v>
      </c>
    </row>
    <row r="5" spans="2:8" x14ac:dyDescent="0.35">
      <c r="B5" s="2" t="s">
        <v>48</v>
      </c>
      <c r="C5" s="3">
        <f>SUMIF('HEI (1)'!B:B,Sheet2!$B5,'HEI (1)'!F:F)</f>
        <v>0</v>
      </c>
      <c r="H5" s="2" t="s">
        <v>29</v>
      </c>
    </row>
    <row r="6" spans="2:8" x14ac:dyDescent="0.35">
      <c r="B6" s="2" t="s">
        <v>50</v>
      </c>
      <c r="C6" s="3">
        <f>SUMIF('HEI (1)'!B:B,Sheet2!$B6,'HEI (1)'!F:F)</f>
        <v>0</v>
      </c>
      <c r="H6" s="2" t="s">
        <v>30</v>
      </c>
    </row>
    <row r="7" spans="2:8" x14ac:dyDescent="0.35">
      <c r="B7" s="2" t="s">
        <v>52</v>
      </c>
      <c r="C7" s="3">
        <f>SUMIF('HEI (1)'!B:B,Sheet2!$B7,'HEI (1)'!F:F)</f>
        <v>0</v>
      </c>
      <c r="H7" s="2" t="s">
        <v>31</v>
      </c>
    </row>
    <row r="8" spans="2:8" x14ac:dyDescent="0.35">
      <c r="B8" s="2" t="s">
        <v>54</v>
      </c>
      <c r="C8" s="3">
        <f>SUMIF('HEI (1)'!B:B,Sheet2!$B8,'HEI (1)'!F:F)</f>
        <v>0</v>
      </c>
      <c r="H8" s="2" t="s">
        <v>32</v>
      </c>
    </row>
    <row r="9" spans="2:8" x14ac:dyDescent="0.35">
      <c r="B9" s="43" t="s">
        <v>56</v>
      </c>
      <c r="C9" s="3">
        <f>SUMIF('HEI (1)'!B:B,Sheet2!$B10,'HEI (1)'!F:F)</f>
        <v>0</v>
      </c>
      <c r="H9" s="2" t="s">
        <v>33</v>
      </c>
    </row>
    <row r="10" spans="2:8" x14ac:dyDescent="0.35">
      <c r="B10" s="2" t="s">
        <v>58</v>
      </c>
      <c r="C10" s="3">
        <f>SUMIF('HEI (1)'!B:B,Sheet2!#REF!,'HEI (1)'!F:F)</f>
        <v>0</v>
      </c>
      <c r="H10" s="2" t="s">
        <v>34</v>
      </c>
    </row>
    <row r="11" spans="2:8" x14ac:dyDescent="0.35">
      <c r="H11" s="2" t="s">
        <v>35</v>
      </c>
    </row>
    <row r="12" spans="2:8" x14ac:dyDescent="0.35">
      <c r="C12" s="4">
        <f>SUM(C3:C10)</f>
        <v>0</v>
      </c>
      <c r="H12" s="2"/>
    </row>
    <row r="13" spans="2:8" x14ac:dyDescent="0.35">
      <c r="C13" t="b">
        <f>C12='HEI (1)'!F4</f>
        <v>1</v>
      </c>
    </row>
    <row r="15" spans="2:8" x14ac:dyDescent="0.35">
      <c r="B15" s="13" t="s">
        <v>76</v>
      </c>
    </row>
    <row r="16" spans="2:8" x14ac:dyDescent="0.35">
      <c r="B16" s="13" t="s">
        <v>88</v>
      </c>
    </row>
    <row r="17" spans="2:3" x14ac:dyDescent="0.35">
      <c r="B17" s="13" t="s">
        <v>89</v>
      </c>
    </row>
    <row r="18" spans="2:3" x14ac:dyDescent="0.35">
      <c r="B18" s="13"/>
    </row>
    <row r="19" spans="2:3" x14ac:dyDescent="0.35">
      <c r="B19" s="14" t="s">
        <v>73</v>
      </c>
    </row>
    <row r="20" spans="2:3" x14ac:dyDescent="0.35">
      <c r="B20" s="13" t="s">
        <v>90</v>
      </c>
    </row>
    <row r="21" spans="2:3" x14ac:dyDescent="0.35">
      <c r="B21" s="13" t="s">
        <v>91</v>
      </c>
    </row>
    <row r="24" spans="2:3" x14ac:dyDescent="0.35">
      <c r="B24" t="s">
        <v>92</v>
      </c>
    </row>
    <row r="25" spans="2:3" x14ac:dyDescent="0.35">
      <c r="B25" s="2" t="s">
        <v>43</v>
      </c>
      <c r="C25" s="3">
        <f>SUMIF('HEI (1)'!B:B,Sheet2!$B25,'HEI (1)'!F:F)</f>
        <v>0</v>
      </c>
    </row>
    <row r="26" spans="2:3" x14ac:dyDescent="0.35">
      <c r="B26" s="2" t="s">
        <v>46</v>
      </c>
      <c r="C26" s="3">
        <f>SUMIF('HEI (1)'!B:B,Sheet2!$B26,'HEI (1)'!F:F)</f>
        <v>0</v>
      </c>
    </row>
    <row r="27" spans="2:3" x14ac:dyDescent="0.35">
      <c r="B27" s="2" t="s">
        <v>48</v>
      </c>
      <c r="C27" s="3">
        <f>SUMIF('HEI (1)'!B:B,Sheet2!$B27,'HEI (1)'!F:F)</f>
        <v>0</v>
      </c>
    </row>
    <row r="28" spans="2:3" x14ac:dyDescent="0.35">
      <c r="B28" s="2" t="s">
        <v>50</v>
      </c>
      <c r="C28" s="3">
        <f>SUMIF('HEI (1)'!B:B,Sheet2!$B28,'HEI (1)'!F:F)</f>
        <v>0</v>
      </c>
    </row>
    <row r="29" spans="2:3" x14ac:dyDescent="0.35">
      <c r="B29" s="2" t="s">
        <v>58</v>
      </c>
      <c r="C29" s="3">
        <f>SUMIF('HEI (1)'!B:B,Sheet2!$B29,'HEI (1)'!F:F)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E6DBE-BDC5-428C-ABD8-90B0BD0BB6E2}">
  <dimension ref="A1:D10"/>
  <sheetViews>
    <sheetView workbookViewId="0">
      <selection activeCell="D6" sqref="D6"/>
    </sheetView>
  </sheetViews>
  <sheetFormatPr defaultColWidth="8.81640625" defaultRowHeight="14.5" x14ac:dyDescent="0.35"/>
  <cols>
    <col min="1" max="1" width="17.453125" bestFit="1" customWidth="1"/>
    <col min="2" max="2" width="25" customWidth="1"/>
    <col min="3" max="3" width="24.26953125" customWidth="1"/>
    <col min="4" max="4" width="29.453125" customWidth="1"/>
    <col min="5" max="5" width="11.453125" bestFit="1" customWidth="1"/>
    <col min="6" max="6" width="12.1796875" bestFit="1" customWidth="1"/>
  </cols>
  <sheetData>
    <row r="1" spans="1:4" ht="21" x14ac:dyDescent="0.5">
      <c r="A1" s="60" t="s">
        <v>8</v>
      </c>
      <c r="B1" s="61"/>
      <c r="C1" s="61"/>
      <c r="D1" s="62"/>
    </row>
    <row r="3" spans="1:4" ht="15.5" x14ac:dyDescent="0.35">
      <c r="A3" s="35" t="s">
        <v>9</v>
      </c>
      <c r="B3" s="35" t="s">
        <v>10</v>
      </c>
      <c r="C3" s="35" t="s">
        <v>11</v>
      </c>
      <c r="D3" s="35" t="s">
        <v>12</v>
      </c>
    </row>
    <row r="4" spans="1:4" x14ac:dyDescent="0.35">
      <c r="A4" s="38" t="s">
        <v>13</v>
      </c>
      <c r="B4" s="39">
        <f>'HEI (1)'!C4</f>
        <v>0</v>
      </c>
      <c r="C4" s="40">
        <f>'HEI (1)'!C16</f>
        <v>0</v>
      </c>
      <c r="D4" s="6">
        <f>'HEI (1)'!F4</f>
        <v>0</v>
      </c>
    </row>
    <row r="5" spans="1:4" x14ac:dyDescent="0.35">
      <c r="A5" s="38" t="s">
        <v>14</v>
      </c>
      <c r="B5" s="39">
        <f>'HEI (2)'!C4</f>
        <v>0</v>
      </c>
      <c r="C5" s="40">
        <f>'HEI (2)'!C16</f>
        <v>0</v>
      </c>
      <c r="D5" s="6">
        <f>'HEI (2)'!F4</f>
        <v>0</v>
      </c>
    </row>
    <row r="6" spans="1:4" x14ac:dyDescent="0.35">
      <c r="A6" s="38" t="s">
        <v>15</v>
      </c>
      <c r="B6" s="39">
        <f>'RTO_Charity (1)'!C4</f>
        <v>0</v>
      </c>
      <c r="C6" s="40">
        <f>'RTO_Charity (1)'!C16</f>
        <v>0</v>
      </c>
      <c r="D6" s="6">
        <f>'RTO_Charity (1)'!F4</f>
        <v>0</v>
      </c>
    </row>
    <row r="7" spans="1:4" x14ac:dyDescent="0.35">
      <c r="A7" s="38" t="s">
        <v>16</v>
      </c>
      <c r="B7" s="39">
        <f>'RTO_Charity (2)'!C4</f>
        <v>0</v>
      </c>
      <c r="C7" s="40">
        <f>'RTO_Charity (2)'!C16</f>
        <v>0</v>
      </c>
      <c r="D7" s="6">
        <f>'RTO_Charity (2)'!F4</f>
        <v>0</v>
      </c>
    </row>
    <row r="8" spans="1:4" x14ac:dyDescent="0.35">
      <c r="A8" s="38" t="s">
        <v>17</v>
      </c>
      <c r="B8" s="39">
        <f>'Company (1)'!C4</f>
        <v>0</v>
      </c>
      <c r="C8" s="40">
        <f>'Company (1)'!C16</f>
        <v>0</v>
      </c>
      <c r="D8" s="6">
        <f>'Company (1)'!F8</f>
        <v>0</v>
      </c>
    </row>
    <row r="9" spans="1:4" x14ac:dyDescent="0.35">
      <c r="A9" s="38" t="s">
        <v>18</v>
      </c>
      <c r="B9" s="39">
        <f>'Company (2)'!C4</f>
        <v>0</v>
      </c>
      <c r="C9" s="40">
        <f>'Company (2)'!C16</f>
        <v>0</v>
      </c>
      <c r="D9" s="6">
        <f>'Company (2)'!F8</f>
        <v>0</v>
      </c>
    </row>
    <row r="10" spans="1:4" ht="15.5" x14ac:dyDescent="0.35">
      <c r="A10" s="35"/>
      <c r="B10" s="35"/>
      <c r="C10" s="36">
        <f>SUM(C4:C9)</f>
        <v>0</v>
      </c>
      <c r="D10" s="37">
        <f>SUM(D4:D9)</f>
        <v>0</v>
      </c>
    </row>
  </sheetData>
  <sheetProtection sheet="1" objects="1" scenarios="1"/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9894A-0153-416C-8225-37C3A54055C8}">
  <dimension ref="B1:G105"/>
  <sheetViews>
    <sheetView topLeftCell="A25" zoomScale="90" zoomScaleNormal="90" workbookViewId="0">
      <selection activeCell="E42" sqref="E42"/>
    </sheetView>
  </sheetViews>
  <sheetFormatPr defaultColWidth="8.81640625" defaultRowHeight="14.5" x14ac:dyDescent="0.35"/>
  <cols>
    <col min="1" max="1" width="2.453125" style="20" customWidth="1"/>
    <col min="2" max="2" width="42.81640625" style="20" bestFit="1" customWidth="1"/>
    <col min="3" max="3" width="42.81640625" style="20" customWidth="1"/>
    <col min="4" max="4" width="23.453125" style="20" customWidth="1"/>
    <col min="5" max="6" width="21" style="19" customWidth="1"/>
    <col min="7" max="7" width="57.1796875" style="20" customWidth="1"/>
    <col min="8" max="8" width="9.1796875" style="20" customWidth="1"/>
    <col min="9" max="16384" width="8.81640625" style="20"/>
  </cols>
  <sheetData>
    <row r="1" spans="2:7" x14ac:dyDescent="0.35">
      <c r="D1" s="19"/>
    </row>
    <row r="2" spans="2:7" ht="21.5" thickBot="1" x14ac:dyDescent="0.55000000000000004">
      <c r="B2" s="17" t="s">
        <v>19</v>
      </c>
      <c r="C2" s="17"/>
      <c r="D2" s="18"/>
    </row>
    <row r="3" spans="2:7" ht="21" x14ac:dyDescent="0.5">
      <c r="B3" s="17" t="s">
        <v>20</v>
      </c>
      <c r="C3" s="17"/>
      <c r="D3" s="19"/>
      <c r="F3" s="21" t="s">
        <v>21</v>
      </c>
    </row>
    <row r="4" spans="2:7" ht="21.5" thickBot="1" x14ac:dyDescent="0.55000000000000004">
      <c r="B4" s="17" t="s">
        <v>10</v>
      </c>
      <c r="C4" s="17"/>
      <c r="D4" s="19"/>
      <c r="F4" s="11">
        <f>E98</f>
        <v>0</v>
      </c>
    </row>
    <row r="5" spans="2:7" ht="21" x14ac:dyDescent="0.5">
      <c r="B5" s="17" t="s">
        <v>22</v>
      </c>
      <c r="C5" s="34"/>
      <c r="D5" s="19"/>
    </row>
    <row r="7" spans="2:7" ht="15.5" x14ac:dyDescent="0.35">
      <c r="B7" s="24" t="s">
        <v>23</v>
      </c>
      <c r="C7" s="24" t="s">
        <v>24</v>
      </c>
      <c r="D7" s="24" t="s">
        <v>25</v>
      </c>
      <c r="E7" s="24" t="s">
        <v>26</v>
      </c>
      <c r="F7" s="24" t="s">
        <v>27</v>
      </c>
      <c r="G7" s="47"/>
    </row>
    <row r="8" spans="2:7" x14ac:dyDescent="0.35">
      <c r="B8" s="2" t="s">
        <v>28</v>
      </c>
      <c r="C8" s="57"/>
      <c r="D8" s="30">
        <f ca="1">SUMIF($B$20:$B$98, "personnel", $E$20:$E$97)</f>
        <v>0</v>
      </c>
      <c r="E8" s="30">
        <f ca="1">C8-D8</f>
        <v>0</v>
      </c>
      <c r="F8" s="31" t="e">
        <f ca="1">E8/C8</f>
        <v>#DIV/0!</v>
      </c>
      <c r="G8" s="47"/>
    </row>
    <row r="9" spans="2:7" x14ac:dyDescent="0.35">
      <c r="B9" s="2" t="s">
        <v>29</v>
      </c>
      <c r="C9" s="57"/>
      <c r="D9" s="30">
        <f ca="1">SUMIF($B$20:$B$98, "consumables and minor equipment", $E$20:$E$97)</f>
        <v>0</v>
      </c>
      <c r="E9" s="30">
        <f t="shared" ref="E9:E15" ca="1" si="0">C9-D9</f>
        <v>0</v>
      </c>
      <c r="F9" s="31" t="e">
        <f t="shared" ref="F9:F15" ca="1" si="1">E9/C9</f>
        <v>#DIV/0!</v>
      </c>
      <c r="G9" s="47"/>
    </row>
    <row r="10" spans="2:7" x14ac:dyDescent="0.35">
      <c r="B10" s="2" t="s">
        <v>30</v>
      </c>
      <c r="C10" s="57"/>
      <c r="D10" s="30">
        <f ca="1">SUMIF($B$20:$B$98, "travel", $E$20:$E$97)</f>
        <v>0</v>
      </c>
      <c r="E10" s="30">
        <f ca="1">C10-D10</f>
        <v>0</v>
      </c>
      <c r="F10" s="31" t="e">
        <f t="shared" ca="1" si="1"/>
        <v>#DIV/0!</v>
      </c>
      <c r="G10" s="47"/>
    </row>
    <row r="11" spans="2:7" x14ac:dyDescent="0.35">
      <c r="B11" s="2" t="s">
        <v>31</v>
      </c>
      <c r="C11" s="57"/>
      <c r="D11" s="30">
        <f ca="1">SUMIF($B$20:$B$98, "other", $E$20:$E$97)</f>
        <v>0</v>
      </c>
      <c r="E11" s="30">
        <f t="shared" ca="1" si="0"/>
        <v>0</v>
      </c>
      <c r="F11" s="31" t="e">
        <f t="shared" ca="1" si="1"/>
        <v>#DIV/0!</v>
      </c>
      <c r="G11" s="47"/>
    </row>
    <row r="12" spans="2:7" x14ac:dyDescent="0.35">
      <c r="B12" s="2" t="s">
        <v>32</v>
      </c>
      <c r="C12" s="57"/>
      <c r="D12" s="30">
        <f ca="1">SUMIF($B$20:$B$98, "indirects", $E$20:$E$97)</f>
        <v>0</v>
      </c>
      <c r="E12" s="30">
        <f t="shared" ca="1" si="0"/>
        <v>0</v>
      </c>
      <c r="F12" s="31" t="e">
        <f t="shared" ca="1" si="1"/>
        <v>#DIV/0!</v>
      </c>
      <c r="G12" s="47"/>
    </row>
    <row r="13" spans="2:7" x14ac:dyDescent="0.35">
      <c r="B13" s="2" t="s">
        <v>33</v>
      </c>
      <c r="C13" s="57"/>
      <c r="D13" s="30">
        <f ca="1">SUMIF($B$20:$B$98, "applications scientists", $E$20:$E$97)</f>
        <v>0</v>
      </c>
      <c r="E13" s="30">
        <f t="shared" ca="1" si="0"/>
        <v>0</v>
      </c>
      <c r="F13" s="31" t="e">
        <f t="shared" ca="1" si="1"/>
        <v>#DIV/0!</v>
      </c>
      <c r="G13" s="47"/>
    </row>
    <row r="14" spans="2:7" x14ac:dyDescent="0.35">
      <c r="B14" s="2" t="s">
        <v>34</v>
      </c>
      <c r="C14" s="57"/>
      <c r="D14" s="30">
        <f ca="1">SUMIF($B$20:$B$98, "royce facilities", $E$20:$E$97)</f>
        <v>0</v>
      </c>
      <c r="E14" s="30">
        <f t="shared" ca="1" si="0"/>
        <v>0</v>
      </c>
      <c r="F14" s="31" t="e">
        <f t="shared" ca="1" si="1"/>
        <v>#DIV/0!</v>
      </c>
      <c r="G14" s="47"/>
    </row>
    <row r="15" spans="2:7" x14ac:dyDescent="0.35">
      <c r="B15" s="2" t="s">
        <v>35</v>
      </c>
      <c r="C15" s="57"/>
      <c r="D15" s="30">
        <f ca="1">SUMIF($B$20:$B$98, "non-royce facilities", $E$20:$E$97)</f>
        <v>0</v>
      </c>
      <c r="E15" s="30">
        <f t="shared" ca="1" si="0"/>
        <v>0</v>
      </c>
      <c r="F15" s="31" t="e">
        <f t="shared" ca="1" si="1"/>
        <v>#DIV/0!</v>
      </c>
      <c r="G15" s="47"/>
    </row>
    <row r="16" spans="2:7" x14ac:dyDescent="0.35">
      <c r="B16" s="12" t="s">
        <v>36</v>
      </c>
      <c r="C16" s="32">
        <f>SUM(C8:C15)</f>
        <v>0</v>
      </c>
      <c r="D16" s="32">
        <f ca="1">ROUND(SUM(D8:D15),2)</f>
        <v>0</v>
      </c>
      <c r="E16" s="32">
        <f ca="1">SUM(E8:E15)</f>
        <v>0</v>
      </c>
      <c r="F16" s="33"/>
      <c r="G16" s="47"/>
    </row>
    <row r="18" spans="2:6" ht="15.5" x14ac:dyDescent="0.35">
      <c r="B18" s="24" t="s">
        <v>37</v>
      </c>
      <c r="C18" s="24"/>
      <c r="D18" s="24"/>
      <c r="E18" s="24"/>
      <c r="F18" s="24"/>
    </row>
    <row r="19" spans="2:6" s="25" customFormat="1" ht="15.5" x14ac:dyDescent="0.35">
      <c r="B19" s="24" t="s">
        <v>38</v>
      </c>
      <c r="C19" s="24" t="s">
        <v>39</v>
      </c>
      <c r="D19" s="24" t="s">
        <v>40</v>
      </c>
      <c r="E19" s="24" t="s">
        <v>41</v>
      </c>
      <c r="F19" s="24" t="s">
        <v>42</v>
      </c>
    </row>
    <row r="20" spans="2:6" ht="29" x14ac:dyDescent="0.35">
      <c r="B20" s="46" t="s">
        <v>43</v>
      </c>
      <c r="C20" s="58" t="s">
        <v>44</v>
      </c>
      <c r="D20" s="16"/>
      <c r="E20" s="30">
        <f>ROUND(D20*0.8,2)</f>
        <v>0</v>
      </c>
      <c r="F20" s="15"/>
    </row>
    <row r="21" spans="2:6" x14ac:dyDescent="0.35">
      <c r="B21" s="46" t="s">
        <v>43</v>
      </c>
      <c r="C21" s="58" t="s">
        <v>45</v>
      </c>
      <c r="D21" s="16"/>
      <c r="E21" s="30">
        <f t="shared" ref="E21:E84" si="2">ROUND(D21*0.8,2)</f>
        <v>0</v>
      </c>
      <c r="F21" s="15"/>
    </row>
    <row r="22" spans="2:6" ht="29" x14ac:dyDescent="0.35">
      <c r="B22" s="46" t="s">
        <v>46</v>
      </c>
      <c r="C22" s="58" t="s">
        <v>47</v>
      </c>
      <c r="D22" s="16"/>
      <c r="E22" s="30">
        <f t="shared" si="2"/>
        <v>0</v>
      </c>
      <c r="F22" s="15"/>
    </row>
    <row r="23" spans="2:6" ht="29" x14ac:dyDescent="0.35">
      <c r="B23" s="46" t="s">
        <v>48</v>
      </c>
      <c r="C23" s="58" t="s">
        <v>49</v>
      </c>
      <c r="D23" s="16"/>
      <c r="E23" s="30">
        <f t="shared" si="2"/>
        <v>0</v>
      </c>
      <c r="F23" s="15"/>
    </row>
    <row r="24" spans="2:6" x14ac:dyDescent="0.35">
      <c r="B24" s="46" t="s">
        <v>50</v>
      </c>
      <c r="C24" s="59" t="s">
        <v>51</v>
      </c>
      <c r="D24" s="16"/>
      <c r="E24" s="30">
        <f t="shared" si="2"/>
        <v>0</v>
      </c>
      <c r="F24" s="15"/>
    </row>
    <row r="25" spans="2:6" x14ac:dyDescent="0.35">
      <c r="B25" s="46" t="s">
        <v>52</v>
      </c>
      <c r="C25" s="59" t="s">
        <v>53</v>
      </c>
      <c r="D25" s="16"/>
      <c r="E25" s="30">
        <f t="shared" si="2"/>
        <v>0</v>
      </c>
      <c r="F25" s="15"/>
    </row>
    <row r="26" spans="2:6" ht="29" x14ac:dyDescent="0.35">
      <c r="B26" s="46" t="s">
        <v>54</v>
      </c>
      <c r="C26" s="59" t="s">
        <v>55</v>
      </c>
      <c r="D26" s="16"/>
      <c r="E26" s="30">
        <f t="shared" si="2"/>
        <v>0</v>
      </c>
      <c r="F26" s="15"/>
    </row>
    <row r="27" spans="2:6" ht="29" x14ac:dyDescent="0.35">
      <c r="B27" s="46" t="s">
        <v>56</v>
      </c>
      <c r="C27" s="59" t="s">
        <v>57</v>
      </c>
      <c r="D27" s="16"/>
      <c r="E27" s="30">
        <f t="shared" si="2"/>
        <v>0</v>
      </c>
      <c r="F27" s="15"/>
    </row>
    <row r="28" spans="2:6" ht="29" x14ac:dyDescent="0.35">
      <c r="B28" s="46" t="s">
        <v>58</v>
      </c>
      <c r="C28" s="59" t="s">
        <v>57</v>
      </c>
      <c r="D28" s="16"/>
      <c r="E28" s="30">
        <f t="shared" si="2"/>
        <v>0</v>
      </c>
      <c r="F28" s="15"/>
    </row>
    <row r="29" spans="2:6" x14ac:dyDescent="0.35">
      <c r="B29" s="46"/>
      <c r="C29" s="45"/>
      <c r="D29" s="16"/>
      <c r="E29" s="30">
        <f t="shared" si="2"/>
        <v>0</v>
      </c>
      <c r="F29" s="15"/>
    </row>
    <row r="30" spans="2:6" x14ac:dyDescent="0.35">
      <c r="B30" s="46"/>
      <c r="C30" s="45"/>
      <c r="D30" s="16"/>
      <c r="E30" s="30">
        <f t="shared" si="2"/>
        <v>0</v>
      </c>
      <c r="F30" s="15"/>
    </row>
    <row r="31" spans="2:6" x14ac:dyDescent="0.35">
      <c r="B31" s="46"/>
      <c r="C31" s="45"/>
      <c r="D31" s="16"/>
      <c r="E31" s="30">
        <f t="shared" si="2"/>
        <v>0</v>
      </c>
      <c r="F31" s="15"/>
    </row>
    <row r="32" spans="2:6" x14ac:dyDescent="0.35">
      <c r="B32" s="46"/>
      <c r="C32" s="45"/>
      <c r="D32" s="16"/>
      <c r="E32" s="30">
        <f t="shared" si="2"/>
        <v>0</v>
      </c>
      <c r="F32" s="15"/>
    </row>
    <row r="33" spans="2:6" x14ac:dyDescent="0.35">
      <c r="B33" s="46"/>
      <c r="C33" s="45"/>
      <c r="D33" s="16"/>
      <c r="E33" s="30">
        <f t="shared" si="2"/>
        <v>0</v>
      </c>
      <c r="F33" s="15"/>
    </row>
    <row r="34" spans="2:6" x14ac:dyDescent="0.35">
      <c r="B34" s="46"/>
      <c r="C34" s="45"/>
      <c r="D34" s="16"/>
      <c r="E34" s="30">
        <f t="shared" si="2"/>
        <v>0</v>
      </c>
      <c r="F34" s="15"/>
    </row>
    <row r="35" spans="2:6" x14ac:dyDescent="0.35">
      <c r="B35" s="46"/>
      <c r="C35" s="45"/>
      <c r="D35" s="16"/>
      <c r="E35" s="30">
        <f t="shared" si="2"/>
        <v>0</v>
      </c>
      <c r="F35" s="15"/>
    </row>
    <row r="36" spans="2:6" x14ac:dyDescent="0.35">
      <c r="B36" s="46"/>
      <c r="C36" s="45"/>
      <c r="D36" s="16"/>
      <c r="E36" s="30">
        <f t="shared" si="2"/>
        <v>0</v>
      </c>
      <c r="F36" s="15"/>
    </row>
    <row r="37" spans="2:6" x14ac:dyDescent="0.35">
      <c r="B37" s="46"/>
      <c r="C37" s="45"/>
      <c r="D37" s="16"/>
      <c r="E37" s="30">
        <f t="shared" si="2"/>
        <v>0</v>
      </c>
      <c r="F37" s="15"/>
    </row>
    <row r="38" spans="2:6" x14ac:dyDescent="0.35">
      <c r="B38" s="46"/>
      <c r="C38" s="45"/>
      <c r="D38" s="16"/>
      <c r="E38" s="30">
        <f t="shared" si="2"/>
        <v>0</v>
      </c>
      <c r="F38" s="15"/>
    </row>
    <row r="39" spans="2:6" x14ac:dyDescent="0.35">
      <c r="B39" s="46"/>
      <c r="C39" s="45"/>
      <c r="D39" s="16"/>
      <c r="E39" s="30">
        <f t="shared" si="2"/>
        <v>0</v>
      </c>
      <c r="F39" s="15"/>
    </row>
    <row r="40" spans="2:6" x14ac:dyDescent="0.35">
      <c r="B40" s="46"/>
      <c r="C40" s="45"/>
      <c r="D40" s="16"/>
      <c r="E40" s="30">
        <f t="shared" si="2"/>
        <v>0</v>
      </c>
      <c r="F40" s="15"/>
    </row>
    <row r="41" spans="2:6" x14ac:dyDescent="0.35">
      <c r="B41" s="46"/>
      <c r="C41" s="45"/>
      <c r="D41" s="16"/>
      <c r="E41" s="30">
        <f t="shared" si="2"/>
        <v>0</v>
      </c>
      <c r="F41" s="15"/>
    </row>
    <row r="42" spans="2:6" x14ac:dyDescent="0.35">
      <c r="B42" s="46"/>
      <c r="C42" s="45"/>
      <c r="D42" s="16"/>
      <c r="E42" s="30">
        <f t="shared" si="2"/>
        <v>0</v>
      </c>
      <c r="F42" s="15"/>
    </row>
    <row r="43" spans="2:6" x14ac:dyDescent="0.35">
      <c r="B43" s="46"/>
      <c r="C43" s="45"/>
      <c r="D43" s="16"/>
      <c r="E43" s="30">
        <f t="shared" si="2"/>
        <v>0</v>
      </c>
      <c r="F43" s="15"/>
    </row>
    <row r="44" spans="2:6" x14ac:dyDescent="0.35">
      <c r="B44" s="46"/>
      <c r="C44" s="45"/>
      <c r="D44" s="16"/>
      <c r="E44" s="30">
        <f t="shared" si="2"/>
        <v>0</v>
      </c>
      <c r="F44" s="15"/>
    </row>
    <row r="45" spans="2:6" x14ac:dyDescent="0.35">
      <c r="B45" s="46"/>
      <c r="C45" s="45"/>
      <c r="D45" s="16"/>
      <c r="E45" s="30">
        <f t="shared" si="2"/>
        <v>0</v>
      </c>
      <c r="F45" s="15"/>
    </row>
    <row r="46" spans="2:6" x14ac:dyDescent="0.35">
      <c r="B46" s="46"/>
      <c r="C46" s="45"/>
      <c r="D46" s="16"/>
      <c r="E46" s="30">
        <f t="shared" si="2"/>
        <v>0</v>
      </c>
      <c r="F46" s="15"/>
    </row>
    <row r="47" spans="2:6" x14ac:dyDescent="0.35">
      <c r="B47" s="46"/>
      <c r="C47" s="45"/>
      <c r="D47" s="16"/>
      <c r="E47" s="30">
        <f t="shared" si="2"/>
        <v>0</v>
      </c>
      <c r="F47" s="15"/>
    </row>
    <row r="48" spans="2:6" x14ac:dyDescent="0.35">
      <c r="B48" s="46"/>
      <c r="C48" s="45"/>
      <c r="D48" s="16"/>
      <c r="E48" s="30">
        <f t="shared" si="2"/>
        <v>0</v>
      </c>
      <c r="F48" s="15"/>
    </row>
    <row r="49" spans="2:6" x14ac:dyDescent="0.35">
      <c r="B49" s="46"/>
      <c r="C49" s="45"/>
      <c r="D49" s="16"/>
      <c r="E49" s="30">
        <f t="shared" si="2"/>
        <v>0</v>
      </c>
      <c r="F49" s="15"/>
    </row>
    <row r="50" spans="2:6" x14ac:dyDescent="0.35">
      <c r="B50" s="46"/>
      <c r="C50" s="45"/>
      <c r="D50" s="16"/>
      <c r="E50" s="30">
        <f t="shared" si="2"/>
        <v>0</v>
      </c>
      <c r="F50" s="15"/>
    </row>
    <row r="51" spans="2:6" x14ac:dyDescent="0.35">
      <c r="B51" s="46"/>
      <c r="C51" s="45"/>
      <c r="D51" s="16"/>
      <c r="E51" s="30">
        <f t="shared" si="2"/>
        <v>0</v>
      </c>
      <c r="F51" s="15"/>
    </row>
    <row r="52" spans="2:6" x14ac:dyDescent="0.35">
      <c r="B52" s="46"/>
      <c r="C52" s="45"/>
      <c r="D52" s="16"/>
      <c r="E52" s="30">
        <f t="shared" si="2"/>
        <v>0</v>
      </c>
      <c r="F52" s="15"/>
    </row>
    <row r="53" spans="2:6" x14ac:dyDescent="0.35">
      <c r="B53" s="46"/>
      <c r="C53" s="45"/>
      <c r="D53" s="16"/>
      <c r="E53" s="30">
        <f t="shared" si="2"/>
        <v>0</v>
      </c>
      <c r="F53" s="15"/>
    </row>
    <row r="54" spans="2:6" x14ac:dyDescent="0.35">
      <c r="B54" s="46"/>
      <c r="C54" s="45"/>
      <c r="D54" s="16"/>
      <c r="E54" s="30">
        <f t="shared" si="2"/>
        <v>0</v>
      </c>
      <c r="F54" s="15"/>
    </row>
    <row r="55" spans="2:6" x14ac:dyDescent="0.35">
      <c r="B55" s="46"/>
      <c r="C55" s="45"/>
      <c r="D55" s="16"/>
      <c r="E55" s="30">
        <f t="shared" si="2"/>
        <v>0</v>
      </c>
      <c r="F55" s="15"/>
    </row>
    <row r="56" spans="2:6" x14ac:dyDescent="0.35">
      <c r="B56" s="46"/>
      <c r="C56" s="45"/>
      <c r="D56" s="16"/>
      <c r="E56" s="30">
        <f t="shared" si="2"/>
        <v>0</v>
      </c>
      <c r="F56" s="15"/>
    </row>
    <row r="57" spans="2:6" x14ac:dyDescent="0.35">
      <c r="B57" s="46"/>
      <c r="C57" s="45"/>
      <c r="D57" s="16"/>
      <c r="E57" s="30">
        <f t="shared" si="2"/>
        <v>0</v>
      </c>
      <c r="F57" s="15"/>
    </row>
    <row r="58" spans="2:6" x14ac:dyDescent="0.35">
      <c r="B58" s="46"/>
      <c r="C58" s="45"/>
      <c r="D58" s="16"/>
      <c r="E58" s="30">
        <f t="shared" si="2"/>
        <v>0</v>
      </c>
      <c r="F58" s="15"/>
    </row>
    <row r="59" spans="2:6" x14ac:dyDescent="0.35">
      <c r="B59" s="46"/>
      <c r="C59" s="45"/>
      <c r="D59" s="16"/>
      <c r="E59" s="30">
        <f t="shared" si="2"/>
        <v>0</v>
      </c>
      <c r="F59" s="15"/>
    </row>
    <row r="60" spans="2:6" x14ac:dyDescent="0.35">
      <c r="B60" s="46"/>
      <c r="C60" s="45"/>
      <c r="D60" s="16"/>
      <c r="E60" s="30">
        <f t="shared" si="2"/>
        <v>0</v>
      </c>
      <c r="F60" s="15"/>
    </row>
    <row r="61" spans="2:6" x14ac:dyDescent="0.35">
      <c r="B61" s="46"/>
      <c r="C61" s="45"/>
      <c r="D61" s="16"/>
      <c r="E61" s="30">
        <f t="shared" si="2"/>
        <v>0</v>
      </c>
      <c r="F61" s="15"/>
    </row>
    <row r="62" spans="2:6" x14ac:dyDescent="0.35">
      <c r="B62" s="46"/>
      <c r="C62" s="45"/>
      <c r="D62" s="16"/>
      <c r="E62" s="30">
        <f t="shared" si="2"/>
        <v>0</v>
      </c>
      <c r="F62" s="15"/>
    </row>
    <row r="63" spans="2:6" x14ac:dyDescent="0.35">
      <c r="B63" s="46"/>
      <c r="C63" s="45"/>
      <c r="D63" s="16"/>
      <c r="E63" s="30">
        <f t="shared" si="2"/>
        <v>0</v>
      </c>
      <c r="F63" s="15"/>
    </row>
    <row r="64" spans="2:6" x14ac:dyDescent="0.35">
      <c r="B64" s="46"/>
      <c r="C64" s="45"/>
      <c r="D64" s="16"/>
      <c r="E64" s="30">
        <f t="shared" si="2"/>
        <v>0</v>
      </c>
      <c r="F64" s="15"/>
    </row>
    <row r="65" spans="2:6" x14ac:dyDescent="0.35">
      <c r="B65" s="46"/>
      <c r="C65" s="45"/>
      <c r="D65" s="16"/>
      <c r="E65" s="30">
        <f t="shared" si="2"/>
        <v>0</v>
      </c>
      <c r="F65" s="15"/>
    </row>
    <row r="66" spans="2:6" x14ac:dyDescent="0.35">
      <c r="B66" s="46"/>
      <c r="C66" s="45"/>
      <c r="D66" s="16"/>
      <c r="E66" s="30">
        <f t="shared" si="2"/>
        <v>0</v>
      </c>
      <c r="F66" s="15"/>
    </row>
    <row r="67" spans="2:6" x14ac:dyDescent="0.35">
      <c r="B67" s="46"/>
      <c r="C67" s="45"/>
      <c r="D67" s="16"/>
      <c r="E67" s="30">
        <f t="shared" si="2"/>
        <v>0</v>
      </c>
      <c r="F67" s="15"/>
    </row>
    <row r="68" spans="2:6" x14ac:dyDescent="0.35">
      <c r="B68" s="46"/>
      <c r="C68" s="45"/>
      <c r="D68" s="16"/>
      <c r="E68" s="30">
        <f t="shared" si="2"/>
        <v>0</v>
      </c>
      <c r="F68" s="15"/>
    </row>
    <row r="69" spans="2:6" x14ac:dyDescent="0.35">
      <c r="B69" s="46"/>
      <c r="C69" s="45"/>
      <c r="D69" s="16"/>
      <c r="E69" s="30">
        <f t="shared" si="2"/>
        <v>0</v>
      </c>
      <c r="F69" s="15"/>
    </row>
    <row r="70" spans="2:6" x14ac:dyDescent="0.35">
      <c r="B70" s="46"/>
      <c r="C70" s="45"/>
      <c r="D70" s="16"/>
      <c r="E70" s="30">
        <f t="shared" si="2"/>
        <v>0</v>
      </c>
      <c r="F70" s="15"/>
    </row>
    <row r="71" spans="2:6" x14ac:dyDescent="0.35">
      <c r="B71" s="46"/>
      <c r="C71" s="45"/>
      <c r="D71" s="16"/>
      <c r="E71" s="30">
        <f t="shared" si="2"/>
        <v>0</v>
      </c>
      <c r="F71" s="15"/>
    </row>
    <row r="72" spans="2:6" x14ac:dyDescent="0.35">
      <c r="B72" s="46"/>
      <c r="C72" s="45"/>
      <c r="D72" s="16"/>
      <c r="E72" s="30">
        <f t="shared" si="2"/>
        <v>0</v>
      </c>
      <c r="F72" s="15"/>
    </row>
    <row r="73" spans="2:6" x14ac:dyDescent="0.35">
      <c r="B73" s="46"/>
      <c r="C73" s="45"/>
      <c r="D73" s="16"/>
      <c r="E73" s="30">
        <f t="shared" si="2"/>
        <v>0</v>
      </c>
      <c r="F73" s="15"/>
    </row>
    <row r="74" spans="2:6" x14ac:dyDescent="0.35">
      <c r="B74" s="46"/>
      <c r="C74" s="45"/>
      <c r="D74" s="16"/>
      <c r="E74" s="30">
        <f t="shared" si="2"/>
        <v>0</v>
      </c>
      <c r="F74" s="15"/>
    </row>
    <row r="75" spans="2:6" x14ac:dyDescent="0.35">
      <c r="B75" s="46"/>
      <c r="C75" s="45"/>
      <c r="D75" s="16"/>
      <c r="E75" s="30">
        <f t="shared" si="2"/>
        <v>0</v>
      </c>
      <c r="F75" s="15"/>
    </row>
    <row r="76" spans="2:6" x14ac:dyDescent="0.35">
      <c r="B76" s="46"/>
      <c r="C76" s="45"/>
      <c r="D76" s="16"/>
      <c r="E76" s="30">
        <f t="shared" si="2"/>
        <v>0</v>
      </c>
      <c r="F76" s="15"/>
    </row>
    <row r="77" spans="2:6" x14ac:dyDescent="0.35">
      <c r="B77" s="46"/>
      <c r="C77" s="45"/>
      <c r="D77" s="16"/>
      <c r="E77" s="30">
        <f t="shared" si="2"/>
        <v>0</v>
      </c>
      <c r="F77" s="15"/>
    </row>
    <row r="78" spans="2:6" x14ac:dyDescent="0.35">
      <c r="B78" s="46"/>
      <c r="C78" s="45"/>
      <c r="D78" s="16"/>
      <c r="E78" s="30">
        <f t="shared" si="2"/>
        <v>0</v>
      </c>
      <c r="F78" s="15"/>
    </row>
    <row r="79" spans="2:6" x14ac:dyDescent="0.35">
      <c r="B79" s="46"/>
      <c r="C79" s="45"/>
      <c r="D79" s="16"/>
      <c r="E79" s="30">
        <f t="shared" si="2"/>
        <v>0</v>
      </c>
      <c r="F79" s="15"/>
    </row>
    <row r="80" spans="2:6" x14ac:dyDescent="0.35">
      <c r="B80" s="46"/>
      <c r="C80" s="45"/>
      <c r="D80" s="16"/>
      <c r="E80" s="30">
        <f t="shared" si="2"/>
        <v>0</v>
      </c>
      <c r="F80" s="15"/>
    </row>
    <row r="81" spans="2:6" x14ac:dyDescent="0.35">
      <c r="B81" s="46"/>
      <c r="C81" s="45"/>
      <c r="D81" s="16"/>
      <c r="E81" s="30">
        <f t="shared" si="2"/>
        <v>0</v>
      </c>
      <c r="F81" s="15"/>
    </row>
    <row r="82" spans="2:6" x14ac:dyDescent="0.35">
      <c r="B82" s="46"/>
      <c r="C82" s="45"/>
      <c r="D82" s="16"/>
      <c r="E82" s="30">
        <f t="shared" si="2"/>
        <v>0</v>
      </c>
      <c r="F82" s="15"/>
    </row>
    <row r="83" spans="2:6" x14ac:dyDescent="0.35">
      <c r="B83" s="46"/>
      <c r="C83" s="45"/>
      <c r="D83" s="16"/>
      <c r="E83" s="30">
        <f t="shared" si="2"/>
        <v>0</v>
      </c>
      <c r="F83" s="15"/>
    </row>
    <row r="84" spans="2:6" x14ac:dyDescent="0.35">
      <c r="B84" s="46"/>
      <c r="C84" s="45"/>
      <c r="D84" s="16"/>
      <c r="E84" s="30">
        <f t="shared" si="2"/>
        <v>0</v>
      </c>
      <c r="F84" s="15"/>
    </row>
    <row r="85" spans="2:6" x14ac:dyDescent="0.35">
      <c r="B85" s="46"/>
      <c r="C85" s="45"/>
      <c r="D85" s="16"/>
      <c r="E85" s="30">
        <f t="shared" ref="E85:E97" si="3">ROUND(D85*0.8,2)</f>
        <v>0</v>
      </c>
      <c r="F85" s="15"/>
    </row>
    <row r="86" spans="2:6" x14ac:dyDescent="0.35">
      <c r="B86" s="46"/>
      <c r="C86" s="45"/>
      <c r="D86" s="16"/>
      <c r="E86" s="30">
        <f t="shared" si="3"/>
        <v>0</v>
      </c>
      <c r="F86" s="15"/>
    </row>
    <row r="87" spans="2:6" x14ac:dyDescent="0.35">
      <c r="B87" s="46"/>
      <c r="C87" s="45"/>
      <c r="D87" s="16"/>
      <c r="E87" s="30">
        <f t="shared" si="3"/>
        <v>0</v>
      </c>
      <c r="F87" s="15"/>
    </row>
    <row r="88" spans="2:6" x14ac:dyDescent="0.35">
      <c r="B88" s="46"/>
      <c r="C88" s="45"/>
      <c r="D88" s="16"/>
      <c r="E88" s="30">
        <f t="shared" si="3"/>
        <v>0</v>
      </c>
      <c r="F88" s="15"/>
    </row>
    <row r="89" spans="2:6" x14ac:dyDescent="0.35">
      <c r="B89" s="46"/>
      <c r="C89" s="45"/>
      <c r="D89" s="16"/>
      <c r="E89" s="30">
        <f t="shared" si="3"/>
        <v>0</v>
      </c>
      <c r="F89" s="15"/>
    </row>
    <row r="90" spans="2:6" x14ac:dyDescent="0.35">
      <c r="B90" s="46"/>
      <c r="C90" s="45"/>
      <c r="D90" s="16"/>
      <c r="E90" s="30">
        <f t="shared" si="3"/>
        <v>0</v>
      </c>
      <c r="F90" s="15"/>
    </row>
    <row r="91" spans="2:6" x14ac:dyDescent="0.35">
      <c r="B91" s="46"/>
      <c r="C91" s="45"/>
      <c r="D91" s="16"/>
      <c r="E91" s="30">
        <f t="shared" si="3"/>
        <v>0</v>
      </c>
      <c r="F91" s="15"/>
    </row>
    <row r="92" spans="2:6" x14ac:dyDescent="0.35">
      <c r="B92" s="46"/>
      <c r="C92" s="45"/>
      <c r="D92" s="16"/>
      <c r="E92" s="30">
        <f t="shared" si="3"/>
        <v>0</v>
      </c>
      <c r="F92" s="15"/>
    </row>
    <row r="93" spans="2:6" x14ac:dyDescent="0.35">
      <c r="B93" s="46"/>
      <c r="C93" s="45"/>
      <c r="D93" s="16"/>
      <c r="E93" s="30">
        <f t="shared" si="3"/>
        <v>0</v>
      </c>
      <c r="F93" s="15"/>
    </row>
    <row r="94" spans="2:6" x14ac:dyDescent="0.35">
      <c r="B94" s="46"/>
      <c r="C94" s="45"/>
      <c r="D94" s="16"/>
      <c r="E94" s="30">
        <f t="shared" si="3"/>
        <v>0</v>
      </c>
      <c r="F94" s="15"/>
    </row>
    <row r="95" spans="2:6" x14ac:dyDescent="0.35">
      <c r="B95" s="46"/>
      <c r="C95" s="45"/>
      <c r="D95" s="16"/>
      <c r="E95" s="30">
        <f t="shared" si="3"/>
        <v>0</v>
      </c>
      <c r="F95" s="15"/>
    </row>
    <row r="96" spans="2:6" x14ac:dyDescent="0.35">
      <c r="B96" s="46"/>
      <c r="C96" s="45"/>
      <c r="D96" s="16"/>
      <c r="E96" s="30">
        <f t="shared" si="3"/>
        <v>0</v>
      </c>
      <c r="F96" s="15"/>
    </row>
    <row r="97" spans="2:6" x14ac:dyDescent="0.35">
      <c r="B97" s="46"/>
      <c r="C97" s="45"/>
      <c r="D97" s="16"/>
      <c r="E97" s="30">
        <f t="shared" si="3"/>
        <v>0</v>
      </c>
      <c r="F97" s="15"/>
    </row>
    <row r="98" spans="2:6" x14ac:dyDescent="0.35">
      <c r="B98" s="48" t="s">
        <v>59</v>
      </c>
      <c r="C98" s="45"/>
      <c r="D98" s="29">
        <f>SUM(D20:D97)</f>
        <v>0</v>
      </c>
      <c r="E98" s="32">
        <f>SUM(E20:E97)</f>
        <v>0</v>
      </c>
      <c r="F98" s="15"/>
    </row>
    <row r="101" spans="2:6" x14ac:dyDescent="0.35">
      <c r="B101" s="42" t="s">
        <v>60</v>
      </c>
    </row>
    <row r="102" spans="2:6" x14ac:dyDescent="0.35">
      <c r="B102" s="15" t="s">
        <v>61</v>
      </c>
      <c r="C102" s="15"/>
      <c r="D102" s="15" t="s">
        <v>62</v>
      </c>
    </row>
    <row r="103" spans="2:6" x14ac:dyDescent="0.35">
      <c r="B103" s="15"/>
      <c r="C103" s="15"/>
      <c r="D103" s="15"/>
    </row>
    <row r="104" spans="2:6" x14ac:dyDescent="0.35">
      <c r="B104" s="15"/>
      <c r="C104" s="15"/>
      <c r="D104" s="15"/>
    </row>
    <row r="105" spans="2:6" x14ac:dyDescent="0.35">
      <c r="B105" s="15"/>
      <c r="C105" s="15"/>
      <c r="D105" s="15"/>
    </row>
  </sheetData>
  <sheetProtection insertRows="0" deleteRows="0" selectLockedCells="1"/>
  <protectedRanges>
    <protectedRange algorithmName="SHA-512" hashValue="CwTDcBcS2UAmPey1VBZoyMLgDLQlcZ/VufFUGCl55ooEwoz1nynTi36sKnYxxDaGa6kXxngd+qNxQiTztT0qMQ==" saltValue="bcB7TPw7PhhzwBDYp0gx1w==" spinCount="100000" sqref="C8:C15" name="Range1"/>
    <protectedRange algorithmName="SHA-512" hashValue="CMVC+HV4Ae7DySdIiGKM1RBSmQK0fGxy9Ru1A1IB8KzQZMAc9tKE7kuxkHNkc3nJgwaCO2H9KmqXFdkyDsiqOg==" saltValue="0bGkhC8lslL7QE8KAKiA1Q==" spinCount="100000" sqref="B20:D97" name="Range2"/>
    <protectedRange algorithmName="SHA-512" hashValue="IjKAFbJPZV9uR1KGXv8FPUlxfh54RsAg/cfBnOXcyAPw04vg2/HgSGSfBuwjzFcoA0xBfguQyw3UIfllYnQeEQ==" saltValue="tj30YYuJPm0OL4szSVKN1Q==" spinCount="100000" sqref="F20:F98" name="Range3"/>
    <protectedRange algorithmName="SHA-512" hashValue="4c16fwZc+qx/KLBN4T2kMH686AzR1AIERYgmb2YuTMgUQSJpWJyov/kJ274kHDah/wl1KGAewBrSHvn+ic9SKg==" saltValue="WnF6C4BSPzi4cKzjOuB2PQ==" spinCount="100000" sqref="B102:D105" name="Range4"/>
  </protectedRanges>
  <conditionalFormatting sqref="E8:F16">
    <cfRule type="cellIs" dxfId="5" priority="1" operator="lessThan">
      <formula>0</formula>
    </cfRule>
  </conditionalFormatting>
  <dataValidations count="2">
    <dataValidation type="list" allowBlank="1" showInputMessage="1" showErrorMessage="1" errorTitle="Invalid entry" error="Please select type from drop down menu only - enter specifics into desciption field " sqref="B21:B97" xr:uid="{4FB1B588-9D5A-4A4A-AC24-FAC6D04394DE}">
      <formula1>typelist</formula1>
    </dataValidation>
    <dataValidation type="list" allowBlank="1" showInputMessage="1" showErrorMessage="1" errorTitle="Invalid entry" error="Please select type from drop down menu only - enter specifics into desciption field " promptTitle="Please select from dropdown menu" sqref="B20" xr:uid="{DBEE92BA-7BD6-492E-9A98-F264A822BBAD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7306-F142-427A-AD82-2F98DA9F3BCF}">
  <dimension ref="B2:F99"/>
  <sheetViews>
    <sheetView zoomScale="90" zoomScaleNormal="90" workbookViewId="0">
      <selection activeCell="I13" sqref="I13"/>
    </sheetView>
  </sheetViews>
  <sheetFormatPr defaultColWidth="8.81640625" defaultRowHeight="14.5" x14ac:dyDescent="0.35"/>
  <cols>
    <col min="1" max="1" width="2.453125" customWidth="1"/>
    <col min="2" max="2" width="42.81640625" bestFit="1" customWidth="1"/>
    <col min="3" max="3" width="65.1796875" bestFit="1" customWidth="1"/>
    <col min="4" max="5" width="21" style="1" customWidth="1"/>
    <col min="6" max="6" width="57.1796875" customWidth="1"/>
    <col min="7" max="7" width="9.1796875" customWidth="1"/>
  </cols>
  <sheetData>
    <row r="2" spans="2:6" ht="21.5" thickBot="1" x14ac:dyDescent="0.55000000000000004">
      <c r="B2" s="5" t="s">
        <v>63</v>
      </c>
      <c r="C2" s="5"/>
      <c r="D2" s="9" t="s">
        <v>64</v>
      </c>
    </row>
    <row r="3" spans="2:6" ht="21" x14ac:dyDescent="0.5">
      <c r="B3" s="5" t="s">
        <v>20</v>
      </c>
      <c r="C3" s="5"/>
      <c r="E3" s="10" t="s">
        <v>21</v>
      </c>
    </row>
    <row r="4" spans="2:6" ht="21.5" thickBot="1" x14ac:dyDescent="0.55000000000000004">
      <c r="B4" s="5" t="s">
        <v>65</v>
      </c>
      <c r="C4" s="5"/>
      <c r="E4" s="11">
        <f>E18+E99</f>
        <v>0</v>
      </c>
    </row>
    <row r="5" spans="2:6" ht="21" x14ac:dyDescent="0.5">
      <c r="B5" s="5" t="s">
        <v>66</v>
      </c>
      <c r="C5" s="5"/>
    </row>
    <row r="6" spans="2:6" ht="21" x14ac:dyDescent="0.5">
      <c r="B6" s="5" t="s">
        <v>22</v>
      </c>
      <c r="C6" s="5"/>
    </row>
    <row r="8" spans="2:6" ht="15.5" x14ac:dyDescent="0.35">
      <c r="B8" s="7" t="s">
        <v>67</v>
      </c>
      <c r="C8" s="7" t="s">
        <v>39</v>
      </c>
      <c r="D8" s="7" t="s">
        <v>40</v>
      </c>
      <c r="E8" s="7" t="s">
        <v>68</v>
      </c>
      <c r="F8" s="7" t="s">
        <v>42</v>
      </c>
    </row>
    <row r="9" spans="2:6" x14ac:dyDescent="0.35">
      <c r="B9" s="2"/>
      <c r="C9" s="2"/>
      <c r="D9" s="3"/>
      <c r="E9" s="6">
        <f>D9</f>
        <v>0</v>
      </c>
      <c r="F9" s="2"/>
    </row>
    <row r="10" spans="2:6" x14ac:dyDescent="0.35">
      <c r="B10" s="2"/>
      <c r="C10" s="2"/>
      <c r="D10" s="3"/>
      <c r="E10" s="6">
        <f t="shared" ref="E10:E17" si="0">D10</f>
        <v>0</v>
      </c>
      <c r="F10" s="2"/>
    </row>
    <row r="11" spans="2:6" x14ac:dyDescent="0.35">
      <c r="B11" s="2"/>
      <c r="C11" s="2"/>
      <c r="D11" s="3"/>
      <c r="E11" s="6">
        <f t="shared" si="0"/>
        <v>0</v>
      </c>
      <c r="F11" s="2"/>
    </row>
    <row r="12" spans="2:6" x14ac:dyDescent="0.35">
      <c r="B12" s="2"/>
      <c r="C12" s="2"/>
      <c r="D12" s="3"/>
      <c r="E12" s="6">
        <f t="shared" si="0"/>
        <v>0</v>
      </c>
      <c r="F12" s="2"/>
    </row>
    <row r="13" spans="2:6" x14ac:dyDescent="0.35">
      <c r="B13" s="2"/>
      <c r="C13" s="2"/>
      <c r="D13" s="3"/>
      <c r="E13" s="6">
        <f t="shared" si="0"/>
        <v>0</v>
      </c>
      <c r="F13" s="2"/>
    </row>
    <row r="14" spans="2:6" x14ac:dyDescent="0.35">
      <c r="B14" s="2"/>
      <c r="C14" s="2"/>
      <c r="D14" s="3"/>
      <c r="E14" s="6">
        <f t="shared" si="0"/>
        <v>0</v>
      </c>
      <c r="F14" s="2"/>
    </row>
    <row r="15" spans="2:6" x14ac:dyDescent="0.35">
      <c r="B15" s="2"/>
      <c r="C15" s="2"/>
      <c r="D15" s="3"/>
      <c r="E15" s="6">
        <f t="shared" si="0"/>
        <v>0</v>
      </c>
      <c r="F15" s="2"/>
    </row>
    <row r="16" spans="2:6" x14ac:dyDescent="0.35">
      <c r="B16" s="2"/>
      <c r="C16" s="2"/>
      <c r="D16" s="3"/>
      <c r="E16" s="6">
        <f t="shared" si="0"/>
        <v>0</v>
      </c>
      <c r="F16" s="2"/>
    </row>
    <row r="17" spans="2:6" x14ac:dyDescent="0.35">
      <c r="B17" s="2"/>
      <c r="C17" s="2"/>
      <c r="D17" s="3"/>
      <c r="E17" s="6">
        <f t="shared" si="0"/>
        <v>0</v>
      </c>
      <c r="F17" s="2"/>
    </row>
    <row r="18" spans="2:6" x14ac:dyDescent="0.35">
      <c r="B18" s="12" t="s">
        <v>69</v>
      </c>
      <c r="C18" s="2"/>
      <c r="D18" s="3"/>
      <c r="E18" s="6">
        <f>SUM(E9:E17)</f>
        <v>0</v>
      </c>
      <c r="F18" s="2"/>
    </row>
    <row r="20" spans="2:6" s="8" customFormat="1" ht="15.5" x14ac:dyDescent="0.35">
      <c r="B20" s="7" t="s">
        <v>38</v>
      </c>
      <c r="C20" s="7" t="s">
        <v>39</v>
      </c>
      <c r="D20" s="7" t="s">
        <v>40</v>
      </c>
      <c r="E20" s="7" t="s">
        <v>41</v>
      </c>
      <c r="F20" s="7" t="s">
        <v>42</v>
      </c>
    </row>
    <row r="21" spans="2:6" x14ac:dyDescent="0.35">
      <c r="B21" s="2"/>
      <c r="C21" s="2"/>
      <c r="D21" s="3"/>
      <c r="E21" s="6">
        <f>D21*0.8</f>
        <v>0</v>
      </c>
      <c r="F21" s="2"/>
    </row>
    <row r="22" spans="2:6" x14ac:dyDescent="0.35">
      <c r="B22" s="2"/>
      <c r="C22" s="2"/>
      <c r="D22" s="3"/>
      <c r="E22" s="6">
        <f t="shared" ref="E22:E85" si="1">D22*0.8</f>
        <v>0</v>
      </c>
      <c r="F22" s="2"/>
    </row>
    <row r="23" spans="2:6" x14ac:dyDescent="0.35">
      <c r="B23" s="2"/>
      <c r="C23" s="2"/>
      <c r="D23" s="3"/>
      <c r="E23" s="6">
        <f t="shared" si="1"/>
        <v>0</v>
      </c>
      <c r="F23" s="2"/>
    </row>
    <row r="24" spans="2:6" x14ac:dyDescent="0.35">
      <c r="B24" s="2"/>
      <c r="C24" s="2"/>
      <c r="D24" s="3"/>
      <c r="E24" s="6">
        <f t="shared" si="1"/>
        <v>0</v>
      </c>
      <c r="F24" s="2"/>
    </row>
    <row r="25" spans="2:6" x14ac:dyDescent="0.35">
      <c r="B25" s="2"/>
      <c r="C25" s="2"/>
      <c r="D25" s="3"/>
      <c r="E25" s="6">
        <f t="shared" si="1"/>
        <v>0</v>
      </c>
      <c r="F25" s="2"/>
    </row>
    <row r="26" spans="2:6" x14ac:dyDescent="0.35">
      <c r="B26" s="2"/>
      <c r="C26" s="2"/>
      <c r="D26" s="3"/>
      <c r="E26" s="6">
        <f t="shared" si="1"/>
        <v>0</v>
      </c>
      <c r="F26" s="2"/>
    </row>
    <row r="27" spans="2:6" x14ac:dyDescent="0.35">
      <c r="B27" s="2"/>
      <c r="C27" s="2"/>
      <c r="D27" s="3"/>
      <c r="E27" s="6">
        <f t="shared" si="1"/>
        <v>0</v>
      </c>
      <c r="F27" s="2"/>
    </row>
    <row r="28" spans="2:6" x14ac:dyDescent="0.35">
      <c r="B28" s="2"/>
      <c r="C28" s="2"/>
      <c r="D28" s="3"/>
      <c r="E28" s="6">
        <f t="shared" si="1"/>
        <v>0</v>
      </c>
      <c r="F28" s="2"/>
    </row>
    <row r="29" spans="2:6" x14ac:dyDescent="0.35">
      <c r="B29" s="2"/>
      <c r="C29" s="2"/>
      <c r="D29" s="3"/>
      <c r="E29" s="6">
        <f t="shared" si="1"/>
        <v>0</v>
      </c>
      <c r="F29" s="2"/>
    </row>
    <row r="30" spans="2:6" x14ac:dyDescent="0.35">
      <c r="B30" s="2"/>
      <c r="C30" s="2"/>
      <c r="D30" s="3"/>
      <c r="E30" s="6">
        <f t="shared" si="1"/>
        <v>0</v>
      </c>
      <c r="F30" s="2"/>
    </row>
    <row r="31" spans="2:6" x14ac:dyDescent="0.35">
      <c r="B31" s="2"/>
      <c r="C31" s="2"/>
      <c r="D31" s="3"/>
      <c r="E31" s="6">
        <f t="shared" si="1"/>
        <v>0</v>
      </c>
      <c r="F31" s="2"/>
    </row>
    <row r="32" spans="2:6" x14ac:dyDescent="0.35">
      <c r="B32" s="2"/>
      <c r="C32" s="2"/>
      <c r="D32" s="3"/>
      <c r="E32" s="6">
        <f t="shared" si="1"/>
        <v>0</v>
      </c>
      <c r="F32" s="2"/>
    </row>
    <row r="33" spans="2:6" x14ac:dyDescent="0.35">
      <c r="B33" s="2"/>
      <c r="C33" s="2"/>
      <c r="D33" s="3"/>
      <c r="E33" s="6">
        <f t="shared" si="1"/>
        <v>0</v>
      </c>
      <c r="F33" s="2"/>
    </row>
    <row r="34" spans="2:6" x14ac:dyDescent="0.35">
      <c r="B34" s="2"/>
      <c r="C34" s="2"/>
      <c r="D34" s="3"/>
      <c r="E34" s="6">
        <f t="shared" si="1"/>
        <v>0</v>
      </c>
      <c r="F34" s="2"/>
    </row>
    <row r="35" spans="2:6" x14ac:dyDescent="0.35">
      <c r="B35" s="2"/>
      <c r="C35" s="2"/>
      <c r="D35" s="3"/>
      <c r="E35" s="6">
        <f t="shared" si="1"/>
        <v>0</v>
      </c>
      <c r="F35" s="2"/>
    </row>
    <row r="36" spans="2:6" x14ac:dyDescent="0.35">
      <c r="B36" s="2"/>
      <c r="C36" s="2"/>
      <c r="D36" s="3"/>
      <c r="E36" s="6">
        <f t="shared" si="1"/>
        <v>0</v>
      </c>
      <c r="F36" s="2"/>
    </row>
    <row r="37" spans="2:6" x14ac:dyDescent="0.35">
      <c r="B37" s="2"/>
      <c r="C37" s="2"/>
      <c r="D37" s="3"/>
      <c r="E37" s="6">
        <f t="shared" si="1"/>
        <v>0</v>
      </c>
      <c r="F37" s="2"/>
    </row>
    <row r="38" spans="2:6" x14ac:dyDescent="0.35">
      <c r="B38" s="2"/>
      <c r="C38" s="2"/>
      <c r="D38" s="3"/>
      <c r="E38" s="6">
        <f t="shared" si="1"/>
        <v>0</v>
      </c>
      <c r="F38" s="2"/>
    </row>
    <row r="39" spans="2:6" x14ac:dyDescent="0.35">
      <c r="B39" s="2"/>
      <c r="C39" s="2"/>
      <c r="D39" s="3"/>
      <c r="E39" s="6">
        <f t="shared" si="1"/>
        <v>0</v>
      </c>
      <c r="F39" s="2"/>
    </row>
    <row r="40" spans="2:6" x14ac:dyDescent="0.35">
      <c r="B40" s="2"/>
      <c r="C40" s="2"/>
      <c r="D40" s="3"/>
      <c r="E40" s="6">
        <f t="shared" si="1"/>
        <v>0</v>
      </c>
      <c r="F40" s="2"/>
    </row>
    <row r="41" spans="2:6" x14ac:dyDescent="0.35">
      <c r="B41" s="2"/>
      <c r="C41" s="2"/>
      <c r="D41" s="3"/>
      <c r="E41" s="6">
        <f t="shared" si="1"/>
        <v>0</v>
      </c>
      <c r="F41" s="2"/>
    </row>
    <row r="42" spans="2:6" x14ac:dyDescent="0.35">
      <c r="B42" s="2"/>
      <c r="C42" s="2"/>
      <c r="D42" s="3"/>
      <c r="E42" s="6">
        <f t="shared" si="1"/>
        <v>0</v>
      </c>
      <c r="F42" s="2"/>
    </row>
    <row r="43" spans="2:6" x14ac:dyDescent="0.35">
      <c r="B43" s="2"/>
      <c r="C43" s="2"/>
      <c r="D43" s="3"/>
      <c r="E43" s="6">
        <f t="shared" si="1"/>
        <v>0</v>
      </c>
      <c r="F43" s="2"/>
    </row>
    <row r="44" spans="2:6" x14ac:dyDescent="0.35">
      <c r="B44" s="2"/>
      <c r="C44" s="2"/>
      <c r="D44" s="3"/>
      <c r="E44" s="6">
        <f t="shared" si="1"/>
        <v>0</v>
      </c>
      <c r="F44" s="2"/>
    </row>
    <row r="45" spans="2:6" x14ac:dyDescent="0.35">
      <c r="B45" s="2"/>
      <c r="C45" s="2"/>
      <c r="D45" s="3"/>
      <c r="E45" s="6">
        <f t="shared" si="1"/>
        <v>0</v>
      </c>
      <c r="F45" s="2"/>
    </row>
    <row r="46" spans="2:6" x14ac:dyDescent="0.35">
      <c r="B46" s="2"/>
      <c r="C46" s="2"/>
      <c r="D46" s="3"/>
      <c r="E46" s="6">
        <f t="shared" si="1"/>
        <v>0</v>
      </c>
      <c r="F46" s="2"/>
    </row>
    <row r="47" spans="2:6" x14ac:dyDescent="0.35">
      <c r="B47" s="2"/>
      <c r="C47" s="2"/>
      <c r="D47" s="3"/>
      <c r="E47" s="6">
        <f t="shared" si="1"/>
        <v>0</v>
      </c>
      <c r="F47" s="2"/>
    </row>
    <row r="48" spans="2:6" x14ac:dyDescent="0.35">
      <c r="B48" s="2"/>
      <c r="C48" s="2"/>
      <c r="D48" s="3"/>
      <c r="E48" s="6">
        <f t="shared" si="1"/>
        <v>0</v>
      </c>
      <c r="F48" s="2"/>
    </row>
    <row r="49" spans="2:6" x14ac:dyDescent="0.35">
      <c r="B49" s="2"/>
      <c r="C49" s="2"/>
      <c r="D49" s="3"/>
      <c r="E49" s="6">
        <f t="shared" si="1"/>
        <v>0</v>
      </c>
      <c r="F49" s="2"/>
    </row>
    <row r="50" spans="2:6" x14ac:dyDescent="0.35">
      <c r="B50" s="2"/>
      <c r="C50" s="2"/>
      <c r="D50" s="3"/>
      <c r="E50" s="6">
        <f t="shared" si="1"/>
        <v>0</v>
      </c>
      <c r="F50" s="2"/>
    </row>
    <row r="51" spans="2:6" x14ac:dyDescent="0.35">
      <c r="B51" s="2"/>
      <c r="C51" s="2"/>
      <c r="D51" s="3"/>
      <c r="E51" s="6">
        <f t="shared" si="1"/>
        <v>0</v>
      </c>
      <c r="F51" s="2"/>
    </row>
    <row r="52" spans="2:6" x14ac:dyDescent="0.35">
      <c r="B52" s="2"/>
      <c r="C52" s="2"/>
      <c r="D52" s="3"/>
      <c r="E52" s="6">
        <f t="shared" si="1"/>
        <v>0</v>
      </c>
      <c r="F52" s="2"/>
    </row>
    <row r="53" spans="2:6" x14ac:dyDescent="0.35">
      <c r="B53" s="2"/>
      <c r="C53" s="2"/>
      <c r="D53" s="3"/>
      <c r="E53" s="6">
        <f t="shared" si="1"/>
        <v>0</v>
      </c>
      <c r="F53" s="2"/>
    </row>
    <row r="54" spans="2:6" x14ac:dyDescent="0.35">
      <c r="B54" s="2"/>
      <c r="C54" s="2"/>
      <c r="D54" s="3"/>
      <c r="E54" s="6">
        <f t="shared" si="1"/>
        <v>0</v>
      </c>
      <c r="F54" s="2"/>
    </row>
    <row r="55" spans="2:6" x14ac:dyDescent="0.35">
      <c r="B55" s="2"/>
      <c r="C55" s="2"/>
      <c r="D55" s="3"/>
      <c r="E55" s="6">
        <f t="shared" si="1"/>
        <v>0</v>
      </c>
      <c r="F55" s="2"/>
    </row>
    <row r="56" spans="2:6" x14ac:dyDescent="0.35">
      <c r="B56" s="2"/>
      <c r="C56" s="2"/>
      <c r="D56" s="3"/>
      <c r="E56" s="6">
        <f t="shared" si="1"/>
        <v>0</v>
      </c>
      <c r="F56" s="2"/>
    </row>
    <row r="57" spans="2:6" x14ac:dyDescent="0.35">
      <c r="B57" s="2"/>
      <c r="C57" s="2"/>
      <c r="D57" s="3"/>
      <c r="E57" s="6">
        <f t="shared" si="1"/>
        <v>0</v>
      </c>
      <c r="F57" s="2"/>
    </row>
    <row r="58" spans="2:6" x14ac:dyDescent="0.35">
      <c r="B58" s="2"/>
      <c r="C58" s="2"/>
      <c r="D58" s="3"/>
      <c r="E58" s="6">
        <f t="shared" si="1"/>
        <v>0</v>
      </c>
      <c r="F58" s="2"/>
    </row>
    <row r="59" spans="2:6" x14ac:dyDescent="0.35">
      <c r="B59" s="2"/>
      <c r="C59" s="2"/>
      <c r="D59" s="3"/>
      <c r="E59" s="6">
        <f t="shared" si="1"/>
        <v>0</v>
      </c>
      <c r="F59" s="2"/>
    </row>
    <row r="60" spans="2:6" x14ac:dyDescent="0.35">
      <c r="B60" s="2"/>
      <c r="C60" s="2"/>
      <c r="D60" s="3"/>
      <c r="E60" s="6">
        <f t="shared" si="1"/>
        <v>0</v>
      </c>
      <c r="F60" s="2"/>
    </row>
    <row r="61" spans="2:6" x14ac:dyDescent="0.35">
      <c r="B61" s="2"/>
      <c r="C61" s="2"/>
      <c r="D61" s="3"/>
      <c r="E61" s="6">
        <f t="shared" si="1"/>
        <v>0</v>
      </c>
      <c r="F61" s="2"/>
    </row>
    <row r="62" spans="2:6" x14ac:dyDescent="0.35">
      <c r="B62" s="2"/>
      <c r="C62" s="2"/>
      <c r="D62" s="3"/>
      <c r="E62" s="6">
        <f t="shared" si="1"/>
        <v>0</v>
      </c>
      <c r="F62" s="2"/>
    </row>
    <row r="63" spans="2:6" x14ac:dyDescent="0.35">
      <c r="B63" s="2"/>
      <c r="C63" s="2"/>
      <c r="D63" s="3"/>
      <c r="E63" s="6">
        <f t="shared" si="1"/>
        <v>0</v>
      </c>
      <c r="F63" s="2"/>
    </row>
    <row r="64" spans="2:6" x14ac:dyDescent="0.35">
      <c r="B64" s="2"/>
      <c r="C64" s="2"/>
      <c r="D64" s="3"/>
      <c r="E64" s="6">
        <f t="shared" si="1"/>
        <v>0</v>
      </c>
      <c r="F64" s="2"/>
    </row>
    <row r="65" spans="2:6" x14ac:dyDescent="0.35">
      <c r="B65" s="2"/>
      <c r="C65" s="2"/>
      <c r="D65" s="3"/>
      <c r="E65" s="6">
        <f t="shared" si="1"/>
        <v>0</v>
      </c>
      <c r="F65" s="2"/>
    </row>
    <row r="66" spans="2:6" x14ac:dyDescent="0.35">
      <c r="B66" s="2"/>
      <c r="C66" s="2"/>
      <c r="D66" s="3"/>
      <c r="E66" s="6">
        <f t="shared" si="1"/>
        <v>0</v>
      </c>
      <c r="F66" s="2"/>
    </row>
    <row r="67" spans="2:6" x14ac:dyDescent="0.35">
      <c r="B67" s="2"/>
      <c r="C67" s="2"/>
      <c r="D67" s="3"/>
      <c r="E67" s="6">
        <f t="shared" si="1"/>
        <v>0</v>
      </c>
      <c r="F67" s="2"/>
    </row>
    <row r="68" spans="2:6" x14ac:dyDescent="0.35">
      <c r="B68" s="2"/>
      <c r="C68" s="2"/>
      <c r="D68" s="3"/>
      <c r="E68" s="6">
        <f t="shared" si="1"/>
        <v>0</v>
      </c>
      <c r="F68" s="2"/>
    </row>
    <row r="69" spans="2:6" x14ac:dyDescent="0.35">
      <c r="B69" s="2"/>
      <c r="C69" s="2"/>
      <c r="D69" s="3"/>
      <c r="E69" s="6">
        <f t="shared" si="1"/>
        <v>0</v>
      </c>
      <c r="F69" s="2"/>
    </row>
    <row r="70" spans="2:6" x14ac:dyDescent="0.35">
      <c r="B70" s="2"/>
      <c r="C70" s="2"/>
      <c r="D70" s="3"/>
      <c r="E70" s="6">
        <f t="shared" si="1"/>
        <v>0</v>
      </c>
      <c r="F70" s="2"/>
    </row>
    <row r="71" spans="2:6" x14ac:dyDescent="0.35">
      <c r="B71" s="2"/>
      <c r="C71" s="2"/>
      <c r="D71" s="3"/>
      <c r="E71" s="6">
        <f t="shared" si="1"/>
        <v>0</v>
      </c>
      <c r="F71" s="2"/>
    </row>
    <row r="72" spans="2:6" x14ac:dyDescent="0.35">
      <c r="B72" s="2"/>
      <c r="C72" s="2"/>
      <c r="D72" s="3"/>
      <c r="E72" s="6">
        <f t="shared" si="1"/>
        <v>0</v>
      </c>
      <c r="F72" s="2"/>
    </row>
    <row r="73" spans="2:6" x14ac:dyDescent="0.35">
      <c r="B73" s="2"/>
      <c r="C73" s="2"/>
      <c r="D73" s="3"/>
      <c r="E73" s="6">
        <f t="shared" si="1"/>
        <v>0</v>
      </c>
      <c r="F73" s="2"/>
    </row>
    <row r="74" spans="2:6" x14ac:dyDescent="0.35">
      <c r="B74" s="2"/>
      <c r="C74" s="2"/>
      <c r="D74" s="3"/>
      <c r="E74" s="6">
        <f t="shared" si="1"/>
        <v>0</v>
      </c>
      <c r="F74" s="2"/>
    </row>
    <row r="75" spans="2:6" x14ac:dyDescent="0.35">
      <c r="B75" s="2"/>
      <c r="C75" s="2"/>
      <c r="D75" s="3"/>
      <c r="E75" s="6">
        <f t="shared" si="1"/>
        <v>0</v>
      </c>
      <c r="F75" s="2"/>
    </row>
    <row r="76" spans="2:6" x14ac:dyDescent="0.35">
      <c r="B76" s="2"/>
      <c r="C76" s="2"/>
      <c r="D76" s="3"/>
      <c r="E76" s="6">
        <f t="shared" si="1"/>
        <v>0</v>
      </c>
      <c r="F76" s="2"/>
    </row>
    <row r="77" spans="2:6" x14ac:dyDescent="0.35">
      <c r="B77" s="2"/>
      <c r="C77" s="2"/>
      <c r="D77" s="3"/>
      <c r="E77" s="6">
        <f t="shared" si="1"/>
        <v>0</v>
      </c>
      <c r="F77" s="2"/>
    </row>
    <row r="78" spans="2:6" x14ac:dyDescent="0.35">
      <c r="B78" s="2"/>
      <c r="C78" s="2"/>
      <c r="D78" s="3"/>
      <c r="E78" s="6">
        <f t="shared" si="1"/>
        <v>0</v>
      </c>
      <c r="F78" s="2"/>
    </row>
    <row r="79" spans="2:6" x14ac:dyDescent="0.35">
      <c r="B79" s="2"/>
      <c r="C79" s="2"/>
      <c r="D79" s="3"/>
      <c r="E79" s="6">
        <f t="shared" si="1"/>
        <v>0</v>
      </c>
      <c r="F79" s="2"/>
    </row>
    <row r="80" spans="2:6" x14ac:dyDescent="0.35">
      <c r="B80" s="2"/>
      <c r="C80" s="2"/>
      <c r="D80" s="3"/>
      <c r="E80" s="6">
        <f t="shared" si="1"/>
        <v>0</v>
      </c>
      <c r="F80" s="2"/>
    </row>
    <row r="81" spans="2:6" x14ac:dyDescent="0.35">
      <c r="B81" s="2"/>
      <c r="C81" s="2"/>
      <c r="D81" s="3"/>
      <c r="E81" s="6">
        <f t="shared" si="1"/>
        <v>0</v>
      </c>
      <c r="F81" s="2"/>
    </row>
    <row r="82" spans="2:6" x14ac:dyDescent="0.35">
      <c r="B82" s="2"/>
      <c r="C82" s="2"/>
      <c r="D82" s="3"/>
      <c r="E82" s="6">
        <f t="shared" si="1"/>
        <v>0</v>
      </c>
      <c r="F82" s="2"/>
    </row>
    <row r="83" spans="2:6" x14ac:dyDescent="0.35">
      <c r="B83" s="2"/>
      <c r="C83" s="2"/>
      <c r="D83" s="3"/>
      <c r="E83" s="6">
        <f t="shared" si="1"/>
        <v>0</v>
      </c>
      <c r="F83" s="2"/>
    </row>
    <row r="84" spans="2:6" x14ac:dyDescent="0.35">
      <c r="B84" s="2"/>
      <c r="C84" s="2"/>
      <c r="D84" s="3"/>
      <c r="E84" s="6">
        <f t="shared" si="1"/>
        <v>0</v>
      </c>
      <c r="F84" s="2"/>
    </row>
    <row r="85" spans="2:6" x14ac:dyDescent="0.35">
      <c r="B85" s="2"/>
      <c r="C85" s="2"/>
      <c r="D85" s="3"/>
      <c r="E85" s="6">
        <f t="shared" si="1"/>
        <v>0</v>
      </c>
      <c r="F85" s="2"/>
    </row>
    <row r="86" spans="2:6" x14ac:dyDescent="0.35">
      <c r="B86" s="2"/>
      <c r="C86" s="2"/>
      <c r="D86" s="3"/>
      <c r="E86" s="6">
        <f t="shared" ref="E86:E98" si="2">D86*0.8</f>
        <v>0</v>
      </c>
      <c r="F86" s="2"/>
    </row>
    <row r="87" spans="2:6" x14ac:dyDescent="0.35">
      <c r="B87" s="2"/>
      <c r="C87" s="2"/>
      <c r="D87" s="3"/>
      <c r="E87" s="6">
        <f t="shared" si="2"/>
        <v>0</v>
      </c>
      <c r="F87" s="2"/>
    </row>
    <row r="88" spans="2:6" x14ac:dyDescent="0.35">
      <c r="B88" s="2"/>
      <c r="C88" s="2"/>
      <c r="D88" s="3"/>
      <c r="E88" s="6">
        <f t="shared" si="2"/>
        <v>0</v>
      </c>
      <c r="F88" s="2"/>
    </row>
    <row r="89" spans="2:6" x14ac:dyDescent="0.35">
      <c r="B89" s="2"/>
      <c r="C89" s="2"/>
      <c r="D89" s="3"/>
      <c r="E89" s="6">
        <f t="shared" si="2"/>
        <v>0</v>
      </c>
      <c r="F89" s="2"/>
    </row>
    <row r="90" spans="2:6" x14ac:dyDescent="0.35">
      <c r="B90" s="2"/>
      <c r="C90" s="2"/>
      <c r="D90" s="3"/>
      <c r="E90" s="6">
        <f t="shared" si="2"/>
        <v>0</v>
      </c>
      <c r="F90" s="2"/>
    </row>
    <row r="91" spans="2:6" x14ac:dyDescent="0.35">
      <c r="B91" s="2"/>
      <c r="C91" s="2"/>
      <c r="D91" s="3"/>
      <c r="E91" s="6">
        <f t="shared" si="2"/>
        <v>0</v>
      </c>
      <c r="F91" s="2"/>
    </row>
    <row r="92" spans="2:6" x14ac:dyDescent="0.35">
      <c r="B92" s="2"/>
      <c r="C92" s="2"/>
      <c r="D92" s="3"/>
      <c r="E92" s="6">
        <f t="shared" si="2"/>
        <v>0</v>
      </c>
      <c r="F92" s="2"/>
    </row>
    <row r="93" spans="2:6" x14ac:dyDescent="0.35">
      <c r="B93" s="2"/>
      <c r="C93" s="2"/>
      <c r="D93" s="3"/>
      <c r="E93" s="6">
        <f t="shared" si="2"/>
        <v>0</v>
      </c>
      <c r="F93" s="2"/>
    </row>
    <row r="94" spans="2:6" x14ac:dyDescent="0.35">
      <c r="B94" s="2"/>
      <c r="C94" s="2"/>
      <c r="D94" s="3"/>
      <c r="E94" s="6">
        <f t="shared" si="2"/>
        <v>0</v>
      </c>
      <c r="F94" s="2"/>
    </row>
    <row r="95" spans="2:6" x14ac:dyDescent="0.35">
      <c r="B95" s="2"/>
      <c r="C95" s="2"/>
      <c r="D95" s="3"/>
      <c r="E95" s="6">
        <f t="shared" si="2"/>
        <v>0</v>
      </c>
      <c r="F95" s="2"/>
    </row>
    <row r="96" spans="2:6" x14ac:dyDescent="0.35">
      <c r="B96" s="2"/>
      <c r="C96" s="2"/>
      <c r="D96" s="3"/>
      <c r="E96" s="6">
        <f t="shared" si="2"/>
        <v>0</v>
      </c>
      <c r="F96" s="2"/>
    </row>
    <row r="97" spans="2:6" x14ac:dyDescent="0.35">
      <c r="B97" s="2"/>
      <c r="C97" s="2"/>
      <c r="D97" s="3"/>
      <c r="E97" s="6">
        <f t="shared" si="2"/>
        <v>0</v>
      </c>
      <c r="F97" s="2"/>
    </row>
    <row r="98" spans="2:6" x14ac:dyDescent="0.35">
      <c r="B98" s="2"/>
      <c r="C98" s="2"/>
      <c r="D98" s="3"/>
      <c r="E98" s="6">
        <f t="shared" si="2"/>
        <v>0</v>
      </c>
      <c r="F98" s="2"/>
    </row>
    <row r="99" spans="2:6" x14ac:dyDescent="0.35">
      <c r="B99" s="12" t="s">
        <v>59</v>
      </c>
      <c r="C99" s="2"/>
      <c r="D99" s="3"/>
      <c r="E99" s="6">
        <f>SUM(E21:E98)</f>
        <v>0</v>
      </c>
      <c r="F99" s="2"/>
    </row>
  </sheetData>
  <dataValidations count="2">
    <dataValidation type="list" allowBlank="1" showInputMessage="1" showErrorMessage="1" errorTitle="Invalid entry" error="Please select type from drop down menu only - enter specifics into desciption field " sqref="B22:B98" xr:uid="{72686EA6-1FDA-4E7E-A1B4-202D9CCE32EF}">
      <formula1>typelist</formula1>
    </dataValidation>
    <dataValidation type="list" allowBlank="1" showInputMessage="1" showErrorMessage="1" errorTitle="Invalid entry" error="Please select type from drop down menu only - enter specifics into desciption field " promptTitle="Please select from dropdown menu" sqref="B21" xr:uid="{F8C47A9A-F728-4328-8FC5-3BD5B348F2DA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B16EA-A75F-49CB-ABE0-CE51FEDAB4B2}">
  <dimension ref="B1:G105"/>
  <sheetViews>
    <sheetView topLeftCell="B9" zoomScale="90" zoomScaleNormal="90" workbookViewId="0">
      <selection activeCell="E22" sqref="E22"/>
    </sheetView>
  </sheetViews>
  <sheetFormatPr defaultColWidth="8.81640625" defaultRowHeight="14.5" x14ac:dyDescent="0.35"/>
  <cols>
    <col min="1" max="1" width="2.453125" style="20" customWidth="1"/>
    <col min="2" max="2" width="42.81640625" style="20" bestFit="1" customWidth="1"/>
    <col min="3" max="3" width="42.81640625" style="20" customWidth="1"/>
    <col min="4" max="4" width="23.453125" style="20" customWidth="1"/>
    <col min="5" max="6" width="21" style="19" customWidth="1"/>
    <col min="7" max="7" width="57.1796875" style="20" customWidth="1"/>
    <col min="8" max="8" width="9.1796875" style="20" customWidth="1"/>
    <col min="9" max="16384" width="8.81640625" style="20"/>
  </cols>
  <sheetData>
    <row r="1" spans="2:7" x14ac:dyDescent="0.35">
      <c r="D1" s="19"/>
    </row>
    <row r="2" spans="2:7" ht="21.5" thickBot="1" x14ac:dyDescent="0.55000000000000004">
      <c r="B2" s="17" t="s">
        <v>19</v>
      </c>
      <c r="C2" s="17"/>
      <c r="D2" s="18"/>
    </row>
    <row r="3" spans="2:7" ht="21" x14ac:dyDescent="0.5">
      <c r="B3" s="17" t="s">
        <v>20</v>
      </c>
      <c r="C3" s="17"/>
      <c r="D3" s="19"/>
      <c r="F3" s="21" t="s">
        <v>21</v>
      </c>
    </row>
    <row r="4" spans="2:7" ht="21.5" thickBot="1" x14ac:dyDescent="0.55000000000000004">
      <c r="B4" s="17" t="s">
        <v>10</v>
      </c>
      <c r="C4" s="17"/>
      <c r="D4" s="19"/>
      <c r="F4" s="11">
        <f>E98</f>
        <v>0</v>
      </c>
    </row>
    <row r="5" spans="2:7" ht="21" x14ac:dyDescent="0.5">
      <c r="B5" s="17" t="s">
        <v>22</v>
      </c>
      <c r="C5" s="34"/>
      <c r="D5" s="19"/>
    </row>
    <row r="7" spans="2:7" ht="15.5" x14ac:dyDescent="0.35">
      <c r="B7" s="24" t="s">
        <v>23</v>
      </c>
      <c r="C7" s="24" t="s">
        <v>24</v>
      </c>
      <c r="D7" s="24" t="s">
        <v>25</v>
      </c>
      <c r="E7" s="24" t="s">
        <v>26</v>
      </c>
      <c r="F7" s="24" t="s">
        <v>27</v>
      </c>
      <c r="G7" s="47"/>
    </row>
    <row r="8" spans="2:7" x14ac:dyDescent="0.35">
      <c r="B8" s="2" t="s">
        <v>28</v>
      </c>
      <c r="C8" s="57"/>
      <c r="D8" s="30">
        <f ca="1">SUMIF($B$20:$B$98, "personnel", $E$20:$E$97)</f>
        <v>0</v>
      </c>
      <c r="E8" s="30">
        <f ca="1">C8-D8</f>
        <v>0</v>
      </c>
      <c r="F8" s="31" t="e">
        <f ca="1">E8/C8</f>
        <v>#DIV/0!</v>
      </c>
      <c r="G8" s="47"/>
    </row>
    <row r="9" spans="2:7" x14ac:dyDescent="0.35">
      <c r="B9" s="2" t="s">
        <v>29</v>
      </c>
      <c r="C9" s="57"/>
      <c r="D9" s="30">
        <f ca="1">SUMIF($B$20:$B$98, "consumables and minor equipment", $E$20:$E$97)</f>
        <v>0</v>
      </c>
      <c r="E9" s="30">
        <f t="shared" ref="E9:E15" ca="1" si="0">C9-D9</f>
        <v>0</v>
      </c>
      <c r="F9" s="31" t="e">
        <f t="shared" ref="F9:F15" ca="1" si="1">E9/C9</f>
        <v>#DIV/0!</v>
      </c>
      <c r="G9" s="47"/>
    </row>
    <row r="10" spans="2:7" x14ac:dyDescent="0.35">
      <c r="B10" s="2" t="s">
        <v>30</v>
      </c>
      <c r="C10" s="57"/>
      <c r="D10" s="30">
        <f ca="1">SUMIF($B$20:$B$98, "travel", $E$20:$E$97)</f>
        <v>0</v>
      </c>
      <c r="E10" s="30">
        <f t="shared" ca="1" si="0"/>
        <v>0</v>
      </c>
      <c r="F10" s="31" t="e">
        <f t="shared" ca="1" si="1"/>
        <v>#DIV/0!</v>
      </c>
      <c r="G10" s="47"/>
    </row>
    <row r="11" spans="2:7" x14ac:dyDescent="0.35">
      <c r="B11" s="2" t="s">
        <v>31</v>
      </c>
      <c r="C11" s="57"/>
      <c r="D11" s="30">
        <f ca="1">SUMIF($B$20:$B$98, "other", $E$20:$E$97)</f>
        <v>0</v>
      </c>
      <c r="E11" s="30">
        <f t="shared" ca="1" si="0"/>
        <v>0</v>
      </c>
      <c r="F11" s="31" t="e">
        <f t="shared" ca="1" si="1"/>
        <v>#DIV/0!</v>
      </c>
      <c r="G11" s="47"/>
    </row>
    <row r="12" spans="2:7" x14ac:dyDescent="0.35">
      <c r="B12" s="2" t="s">
        <v>32</v>
      </c>
      <c r="C12" s="57"/>
      <c r="D12" s="30">
        <f ca="1">SUMIF($B$20:$B$98, "indirects", $E$20:$E$97)</f>
        <v>0</v>
      </c>
      <c r="E12" s="30">
        <f t="shared" ca="1" si="0"/>
        <v>0</v>
      </c>
      <c r="F12" s="31" t="e">
        <f t="shared" ca="1" si="1"/>
        <v>#DIV/0!</v>
      </c>
      <c r="G12" s="47"/>
    </row>
    <row r="13" spans="2:7" x14ac:dyDescent="0.35">
      <c r="B13" s="2" t="s">
        <v>33</v>
      </c>
      <c r="C13" s="57"/>
      <c r="D13" s="30">
        <f ca="1">SUMIF($B$20:$B$98, "applications scientists", $E$20:$E$97)</f>
        <v>0</v>
      </c>
      <c r="E13" s="30">
        <f t="shared" ca="1" si="0"/>
        <v>0</v>
      </c>
      <c r="F13" s="31" t="e">
        <f t="shared" ca="1" si="1"/>
        <v>#DIV/0!</v>
      </c>
      <c r="G13" s="47"/>
    </row>
    <row r="14" spans="2:7" x14ac:dyDescent="0.35">
      <c r="B14" s="2" t="s">
        <v>34</v>
      </c>
      <c r="C14" s="57"/>
      <c r="D14" s="30">
        <f ca="1">SUMIF($B$20:$B$98, "royce facilities", $E$20:$E$97)</f>
        <v>0</v>
      </c>
      <c r="E14" s="30">
        <f t="shared" ca="1" si="0"/>
        <v>0</v>
      </c>
      <c r="F14" s="31" t="e">
        <f t="shared" ca="1" si="1"/>
        <v>#DIV/0!</v>
      </c>
      <c r="G14" s="47"/>
    </row>
    <row r="15" spans="2:7" x14ac:dyDescent="0.35">
      <c r="B15" s="2" t="s">
        <v>35</v>
      </c>
      <c r="C15" s="57"/>
      <c r="D15" s="30">
        <f ca="1">SUMIF($B$20:$B$98, "non-royce facilities", $E$20:$E$97)</f>
        <v>0</v>
      </c>
      <c r="E15" s="30">
        <f t="shared" ca="1" si="0"/>
        <v>0</v>
      </c>
      <c r="F15" s="31" t="e">
        <f t="shared" ca="1" si="1"/>
        <v>#DIV/0!</v>
      </c>
      <c r="G15" s="47"/>
    </row>
    <row r="16" spans="2:7" x14ac:dyDescent="0.35">
      <c r="B16" s="26" t="s">
        <v>36</v>
      </c>
      <c r="C16" s="32">
        <f>SUM(C8:C15)</f>
        <v>0</v>
      </c>
      <c r="D16" s="32">
        <f ca="1">ROUND(SUM(D8:D15),2)</f>
        <v>0</v>
      </c>
      <c r="E16" s="32">
        <f ca="1">SUM(E8:E15)</f>
        <v>0</v>
      </c>
      <c r="F16" s="33"/>
      <c r="G16" s="47"/>
    </row>
    <row r="18" spans="2:6" ht="15.5" x14ac:dyDescent="0.35">
      <c r="B18" s="24" t="s">
        <v>37</v>
      </c>
      <c r="C18" s="24"/>
      <c r="D18" s="24"/>
      <c r="E18" s="24"/>
      <c r="F18" s="24"/>
    </row>
    <row r="19" spans="2:6" s="25" customFormat="1" ht="15.5" x14ac:dyDescent="0.35">
      <c r="B19" s="24" t="s">
        <v>38</v>
      </c>
      <c r="C19" s="24" t="s">
        <v>39</v>
      </c>
      <c r="D19" s="24" t="s">
        <v>40</v>
      </c>
      <c r="E19" s="24" t="s">
        <v>41</v>
      </c>
      <c r="F19" s="24" t="s">
        <v>42</v>
      </c>
    </row>
    <row r="20" spans="2:6" ht="29" x14ac:dyDescent="0.35">
      <c r="B20" s="46" t="s">
        <v>43</v>
      </c>
      <c r="C20" s="58" t="s">
        <v>44</v>
      </c>
      <c r="D20" s="16"/>
      <c r="E20" s="30">
        <f>ROUND(D20*0.8,2)</f>
        <v>0</v>
      </c>
      <c r="F20" s="15"/>
    </row>
    <row r="21" spans="2:6" x14ac:dyDescent="0.35">
      <c r="B21" s="46" t="s">
        <v>43</v>
      </c>
      <c r="C21" s="58" t="s">
        <v>45</v>
      </c>
      <c r="D21" s="16"/>
      <c r="E21" s="30">
        <f t="shared" ref="E21:E84" si="2">ROUND(D21*0.8,2)</f>
        <v>0</v>
      </c>
      <c r="F21" s="15"/>
    </row>
    <row r="22" spans="2:6" ht="29" x14ac:dyDescent="0.35">
      <c r="B22" s="46" t="s">
        <v>46</v>
      </c>
      <c r="C22" s="58" t="s">
        <v>47</v>
      </c>
      <c r="D22" s="16"/>
      <c r="E22" s="30">
        <f t="shared" si="2"/>
        <v>0</v>
      </c>
      <c r="F22" s="15"/>
    </row>
    <row r="23" spans="2:6" ht="29" x14ac:dyDescent="0.35">
      <c r="B23" s="46" t="s">
        <v>48</v>
      </c>
      <c r="C23" s="58" t="s">
        <v>49</v>
      </c>
      <c r="D23" s="16"/>
      <c r="E23" s="30">
        <f t="shared" si="2"/>
        <v>0</v>
      </c>
      <c r="F23" s="15"/>
    </row>
    <row r="24" spans="2:6" x14ac:dyDescent="0.35">
      <c r="B24" s="46" t="s">
        <v>50</v>
      </c>
      <c r="C24" s="59" t="s">
        <v>51</v>
      </c>
      <c r="D24" s="16"/>
      <c r="E24" s="30">
        <f t="shared" si="2"/>
        <v>0</v>
      </c>
      <c r="F24" s="15"/>
    </row>
    <row r="25" spans="2:6" x14ac:dyDescent="0.35">
      <c r="B25" s="46" t="s">
        <v>52</v>
      </c>
      <c r="C25" s="59" t="s">
        <v>53</v>
      </c>
      <c r="D25" s="16"/>
      <c r="E25" s="30">
        <f t="shared" si="2"/>
        <v>0</v>
      </c>
      <c r="F25" s="15"/>
    </row>
    <row r="26" spans="2:6" ht="29" x14ac:dyDescent="0.35">
      <c r="B26" s="46" t="s">
        <v>54</v>
      </c>
      <c r="C26" s="59" t="s">
        <v>55</v>
      </c>
      <c r="D26" s="16"/>
      <c r="E26" s="30">
        <f t="shared" si="2"/>
        <v>0</v>
      </c>
      <c r="F26" s="15"/>
    </row>
    <row r="27" spans="2:6" ht="29" x14ac:dyDescent="0.35">
      <c r="B27" s="46" t="s">
        <v>56</v>
      </c>
      <c r="C27" s="59" t="s">
        <v>57</v>
      </c>
      <c r="D27" s="16"/>
      <c r="E27" s="30">
        <f t="shared" si="2"/>
        <v>0</v>
      </c>
      <c r="F27" s="15"/>
    </row>
    <row r="28" spans="2:6" ht="29" x14ac:dyDescent="0.35">
      <c r="B28" s="46" t="s">
        <v>58</v>
      </c>
      <c r="C28" s="59" t="s">
        <v>57</v>
      </c>
      <c r="D28" s="16"/>
      <c r="E28" s="30">
        <f t="shared" si="2"/>
        <v>0</v>
      </c>
      <c r="F28" s="15"/>
    </row>
    <row r="29" spans="2:6" x14ac:dyDescent="0.35">
      <c r="B29" s="46"/>
      <c r="C29" s="45"/>
      <c r="D29" s="16"/>
      <c r="E29" s="30">
        <f t="shared" si="2"/>
        <v>0</v>
      </c>
      <c r="F29" s="15"/>
    </row>
    <row r="30" spans="2:6" x14ac:dyDescent="0.35">
      <c r="B30" s="46"/>
      <c r="C30" s="45"/>
      <c r="D30" s="16"/>
      <c r="E30" s="30">
        <f t="shared" si="2"/>
        <v>0</v>
      </c>
      <c r="F30" s="15"/>
    </row>
    <row r="31" spans="2:6" x14ac:dyDescent="0.35">
      <c r="B31" s="46"/>
      <c r="C31" s="45"/>
      <c r="D31" s="16"/>
      <c r="E31" s="30">
        <f t="shared" si="2"/>
        <v>0</v>
      </c>
      <c r="F31" s="15"/>
    </row>
    <row r="32" spans="2:6" x14ac:dyDescent="0.35">
      <c r="B32" s="46"/>
      <c r="C32" s="45"/>
      <c r="D32" s="16"/>
      <c r="E32" s="30">
        <f t="shared" si="2"/>
        <v>0</v>
      </c>
      <c r="F32" s="15"/>
    </row>
    <row r="33" spans="2:6" x14ac:dyDescent="0.35">
      <c r="B33" s="46"/>
      <c r="C33" s="45"/>
      <c r="D33" s="16"/>
      <c r="E33" s="30">
        <f t="shared" si="2"/>
        <v>0</v>
      </c>
      <c r="F33" s="15"/>
    </row>
    <row r="34" spans="2:6" x14ac:dyDescent="0.35">
      <c r="B34" s="46"/>
      <c r="C34" s="45"/>
      <c r="D34" s="16"/>
      <c r="E34" s="30">
        <f t="shared" si="2"/>
        <v>0</v>
      </c>
      <c r="F34" s="15"/>
    </row>
    <row r="35" spans="2:6" x14ac:dyDescent="0.35">
      <c r="B35" s="46"/>
      <c r="C35" s="45"/>
      <c r="D35" s="16"/>
      <c r="E35" s="30">
        <f t="shared" si="2"/>
        <v>0</v>
      </c>
      <c r="F35" s="15"/>
    </row>
    <row r="36" spans="2:6" x14ac:dyDescent="0.35">
      <c r="B36" s="46"/>
      <c r="C36" s="45"/>
      <c r="D36" s="16"/>
      <c r="E36" s="30">
        <f t="shared" si="2"/>
        <v>0</v>
      </c>
      <c r="F36" s="15"/>
    </row>
    <row r="37" spans="2:6" x14ac:dyDescent="0.35">
      <c r="B37" s="46"/>
      <c r="C37" s="45"/>
      <c r="D37" s="16"/>
      <c r="E37" s="30">
        <f t="shared" si="2"/>
        <v>0</v>
      </c>
      <c r="F37" s="15"/>
    </row>
    <row r="38" spans="2:6" x14ac:dyDescent="0.35">
      <c r="B38" s="46"/>
      <c r="C38" s="45"/>
      <c r="D38" s="16"/>
      <c r="E38" s="30">
        <f t="shared" si="2"/>
        <v>0</v>
      </c>
      <c r="F38" s="15"/>
    </row>
    <row r="39" spans="2:6" x14ac:dyDescent="0.35">
      <c r="B39" s="46"/>
      <c r="C39" s="45"/>
      <c r="D39" s="16"/>
      <c r="E39" s="30">
        <f t="shared" si="2"/>
        <v>0</v>
      </c>
      <c r="F39" s="15"/>
    </row>
    <row r="40" spans="2:6" x14ac:dyDescent="0.35">
      <c r="B40" s="46"/>
      <c r="C40" s="45"/>
      <c r="D40" s="16"/>
      <c r="E40" s="30">
        <f t="shared" si="2"/>
        <v>0</v>
      </c>
      <c r="F40" s="15"/>
    </row>
    <row r="41" spans="2:6" x14ac:dyDescent="0.35">
      <c r="B41" s="46"/>
      <c r="C41" s="45"/>
      <c r="D41" s="16"/>
      <c r="E41" s="30">
        <f t="shared" si="2"/>
        <v>0</v>
      </c>
      <c r="F41" s="15"/>
    </row>
    <row r="42" spans="2:6" x14ac:dyDescent="0.35">
      <c r="B42" s="46"/>
      <c r="C42" s="45"/>
      <c r="D42" s="16"/>
      <c r="E42" s="30">
        <f t="shared" si="2"/>
        <v>0</v>
      </c>
      <c r="F42" s="15"/>
    </row>
    <row r="43" spans="2:6" x14ac:dyDescent="0.35">
      <c r="B43" s="46"/>
      <c r="C43" s="45"/>
      <c r="D43" s="16"/>
      <c r="E43" s="30">
        <f t="shared" si="2"/>
        <v>0</v>
      </c>
      <c r="F43" s="15"/>
    </row>
    <row r="44" spans="2:6" x14ac:dyDescent="0.35">
      <c r="B44" s="46"/>
      <c r="C44" s="45"/>
      <c r="D44" s="16"/>
      <c r="E44" s="30">
        <f t="shared" si="2"/>
        <v>0</v>
      </c>
      <c r="F44" s="15"/>
    </row>
    <row r="45" spans="2:6" x14ac:dyDescent="0.35">
      <c r="B45" s="46"/>
      <c r="C45" s="45"/>
      <c r="D45" s="16"/>
      <c r="E45" s="30">
        <f t="shared" si="2"/>
        <v>0</v>
      </c>
      <c r="F45" s="15"/>
    </row>
    <row r="46" spans="2:6" x14ac:dyDescent="0.35">
      <c r="B46" s="46"/>
      <c r="C46" s="45"/>
      <c r="D46" s="16"/>
      <c r="E46" s="30">
        <f t="shared" si="2"/>
        <v>0</v>
      </c>
      <c r="F46" s="15"/>
    </row>
    <row r="47" spans="2:6" x14ac:dyDescent="0.35">
      <c r="B47" s="46"/>
      <c r="C47" s="45"/>
      <c r="D47" s="16"/>
      <c r="E47" s="30">
        <f t="shared" si="2"/>
        <v>0</v>
      </c>
      <c r="F47" s="15"/>
    </row>
    <row r="48" spans="2:6" x14ac:dyDescent="0.35">
      <c r="B48" s="46"/>
      <c r="C48" s="45"/>
      <c r="D48" s="16"/>
      <c r="E48" s="30">
        <f t="shared" si="2"/>
        <v>0</v>
      </c>
      <c r="F48" s="15"/>
    </row>
    <row r="49" spans="2:6" x14ac:dyDescent="0.35">
      <c r="B49" s="46"/>
      <c r="C49" s="45"/>
      <c r="D49" s="16"/>
      <c r="E49" s="30">
        <f t="shared" si="2"/>
        <v>0</v>
      </c>
      <c r="F49" s="15"/>
    </row>
    <row r="50" spans="2:6" x14ac:dyDescent="0.35">
      <c r="B50" s="46"/>
      <c r="C50" s="45"/>
      <c r="D50" s="16"/>
      <c r="E50" s="30">
        <f t="shared" si="2"/>
        <v>0</v>
      </c>
      <c r="F50" s="15"/>
    </row>
    <row r="51" spans="2:6" x14ac:dyDescent="0.35">
      <c r="B51" s="46"/>
      <c r="C51" s="45"/>
      <c r="D51" s="16"/>
      <c r="E51" s="30">
        <f t="shared" si="2"/>
        <v>0</v>
      </c>
      <c r="F51" s="15"/>
    </row>
    <row r="52" spans="2:6" x14ac:dyDescent="0.35">
      <c r="B52" s="46"/>
      <c r="C52" s="45"/>
      <c r="D52" s="16"/>
      <c r="E52" s="30">
        <f t="shared" si="2"/>
        <v>0</v>
      </c>
      <c r="F52" s="15"/>
    </row>
    <row r="53" spans="2:6" x14ac:dyDescent="0.35">
      <c r="B53" s="46"/>
      <c r="C53" s="45"/>
      <c r="D53" s="16"/>
      <c r="E53" s="30">
        <f t="shared" si="2"/>
        <v>0</v>
      </c>
      <c r="F53" s="15"/>
    </row>
    <row r="54" spans="2:6" x14ac:dyDescent="0.35">
      <c r="B54" s="46"/>
      <c r="C54" s="45"/>
      <c r="D54" s="16"/>
      <c r="E54" s="30">
        <f t="shared" si="2"/>
        <v>0</v>
      </c>
      <c r="F54" s="15"/>
    </row>
    <row r="55" spans="2:6" x14ac:dyDescent="0.35">
      <c r="B55" s="46"/>
      <c r="C55" s="45"/>
      <c r="D55" s="16"/>
      <c r="E55" s="30">
        <f t="shared" si="2"/>
        <v>0</v>
      </c>
      <c r="F55" s="15"/>
    </row>
    <row r="56" spans="2:6" x14ac:dyDescent="0.35">
      <c r="B56" s="46"/>
      <c r="C56" s="45"/>
      <c r="D56" s="16"/>
      <c r="E56" s="30">
        <f t="shared" si="2"/>
        <v>0</v>
      </c>
      <c r="F56" s="15"/>
    </row>
    <row r="57" spans="2:6" x14ac:dyDescent="0.35">
      <c r="B57" s="46"/>
      <c r="C57" s="45"/>
      <c r="D57" s="16"/>
      <c r="E57" s="30">
        <f t="shared" si="2"/>
        <v>0</v>
      </c>
      <c r="F57" s="15"/>
    </row>
    <row r="58" spans="2:6" x14ac:dyDescent="0.35">
      <c r="B58" s="46"/>
      <c r="C58" s="45"/>
      <c r="D58" s="16"/>
      <c r="E58" s="30">
        <f t="shared" si="2"/>
        <v>0</v>
      </c>
      <c r="F58" s="15"/>
    </row>
    <row r="59" spans="2:6" x14ac:dyDescent="0.35">
      <c r="B59" s="46"/>
      <c r="C59" s="45"/>
      <c r="D59" s="16"/>
      <c r="E59" s="30">
        <f t="shared" si="2"/>
        <v>0</v>
      </c>
      <c r="F59" s="15"/>
    </row>
    <row r="60" spans="2:6" x14ac:dyDescent="0.35">
      <c r="B60" s="46"/>
      <c r="C60" s="45"/>
      <c r="D60" s="16"/>
      <c r="E60" s="30">
        <f t="shared" si="2"/>
        <v>0</v>
      </c>
      <c r="F60" s="15"/>
    </row>
    <row r="61" spans="2:6" x14ac:dyDescent="0.35">
      <c r="B61" s="46"/>
      <c r="C61" s="45"/>
      <c r="D61" s="16"/>
      <c r="E61" s="30">
        <f t="shared" si="2"/>
        <v>0</v>
      </c>
      <c r="F61" s="15"/>
    </row>
    <row r="62" spans="2:6" x14ac:dyDescent="0.35">
      <c r="B62" s="46"/>
      <c r="C62" s="45"/>
      <c r="D62" s="16"/>
      <c r="E62" s="30">
        <f t="shared" si="2"/>
        <v>0</v>
      </c>
      <c r="F62" s="15"/>
    </row>
    <row r="63" spans="2:6" x14ac:dyDescent="0.35">
      <c r="B63" s="46"/>
      <c r="C63" s="45"/>
      <c r="D63" s="16"/>
      <c r="E63" s="30">
        <f t="shared" si="2"/>
        <v>0</v>
      </c>
      <c r="F63" s="15"/>
    </row>
    <row r="64" spans="2:6" x14ac:dyDescent="0.35">
      <c r="B64" s="46"/>
      <c r="C64" s="45"/>
      <c r="D64" s="16"/>
      <c r="E64" s="30">
        <f t="shared" si="2"/>
        <v>0</v>
      </c>
      <c r="F64" s="15"/>
    </row>
    <row r="65" spans="2:6" x14ac:dyDescent="0.35">
      <c r="B65" s="46"/>
      <c r="C65" s="45"/>
      <c r="D65" s="16"/>
      <c r="E65" s="30">
        <f t="shared" si="2"/>
        <v>0</v>
      </c>
      <c r="F65" s="15"/>
    </row>
    <row r="66" spans="2:6" x14ac:dyDescent="0.35">
      <c r="B66" s="46"/>
      <c r="C66" s="45"/>
      <c r="D66" s="16"/>
      <c r="E66" s="30">
        <f t="shared" si="2"/>
        <v>0</v>
      </c>
      <c r="F66" s="15"/>
    </row>
    <row r="67" spans="2:6" x14ac:dyDescent="0.35">
      <c r="B67" s="46"/>
      <c r="C67" s="45"/>
      <c r="D67" s="16"/>
      <c r="E67" s="30">
        <f t="shared" si="2"/>
        <v>0</v>
      </c>
      <c r="F67" s="15"/>
    </row>
    <row r="68" spans="2:6" x14ac:dyDescent="0.35">
      <c r="B68" s="46"/>
      <c r="C68" s="45"/>
      <c r="D68" s="16"/>
      <c r="E68" s="30">
        <f t="shared" si="2"/>
        <v>0</v>
      </c>
      <c r="F68" s="15"/>
    </row>
    <row r="69" spans="2:6" x14ac:dyDescent="0.35">
      <c r="B69" s="46"/>
      <c r="C69" s="45"/>
      <c r="D69" s="16"/>
      <c r="E69" s="30">
        <f t="shared" si="2"/>
        <v>0</v>
      </c>
      <c r="F69" s="15"/>
    </row>
    <row r="70" spans="2:6" x14ac:dyDescent="0.35">
      <c r="B70" s="46"/>
      <c r="C70" s="45"/>
      <c r="D70" s="16"/>
      <c r="E70" s="30">
        <f t="shared" si="2"/>
        <v>0</v>
      </c>
      <c r="F70" s="15"/>
    </row>
    <row r="71" spans="2:6" x14ac:dyDescent="0.35">
      <c r="B71" s="46"/>
      <c r="C71" s="45"/>
      <c r="D71" s="16"/>
      <c r="E71" s="30">
        <f t="shared" si="2"/>
        <v>0</v>
      </c>
      <c r="F71" s="15"/>
    </row>
    <row r="72" spans="2:6" x14ac:dyDescent="0.35">
      <c r="B72" s="46"/>
      <c r="C72" s="45"/>
      <c r="D72" s="16"/>
      <c r="E72" s="30">
        <f t="shared" si="2"/>
        <v>0</v>
      </c>
      <c r="F72" s="15"/>
    </row>
    <row r="73" spans="2:6" x14ac:dyDescent="0.35">
      <c r="B73" s="46"/>
      <c r="C73" s="45"/>
      <c r="D73" s="16"/>
      <c r="E73" s="30">
        <f t="shared" si="2"/>
        <v>0</v>
      </c>
      <c r="F73" s="15"/>
    </row>
    <row r="74" spans="2:6" x14ac:dyDescent="0.35">
      <c r="B74" s="46"/>
      <c r="C74" s="45"/>
      <c r="D74" s="16"/>
      <c r="E74" s="30">
        <f t="shared" si="2"/>
        <v>0</v>
      </c>
      <c r="F74" s="15"/>
    </row>
    <row r="75" spans="2:6" x14ac:dyDescent="0.35">
      <c r="B75" s="46"/>
      <c r="C75" s="45"/>
      <c r="D75" s="16"/>
      <c r="E75" s="30">
        <f t="shared" si="2"/>
        <v>0</v>
      </c>
      <c r="F75" s="15"/>
    </row>
    <row r="76" spans="2:6" x14ac:dyDescent="0.35">
      <c r="B76" s="46"/>
      <c r="C76" s="45"/>
      <c r="D76" s="16"/>
      <c r="E76" s="30">
        <f t="shared" si="2"/>
        <v>0</v>
      </c>
      <c r="F76" s="15"/>
    </row>
    <row r="77" spans="2:6" x14ac:dyDescent="0.35">
      <c r="B77" s="46"/>
      <c r="C77" s="45"/>
      <c r="D77" s="16"/>
      <c r="E77" s="30">
        <f t="shared" si="2"/>
        <v>0</v>
      </c>
      <c r="F77" s="15"/>
    </row>
    <row r="78" spans="2:6" x14ac:dyDescent="0.35">
      <c r="B78" s="46"/>
      <c r="C78" s="45"/>
      <c r="D78" s="16"/>
      <c r="E78" s="30">
        <f t="shared" si="2"/>
        <v>0</v>
      </c>
      <c r="F78" s="15"/>
    </row>
    <row r="79" spans="2:6" x14ac:dyDescent="0.35">
      <c r="B79" s="46"/>
      <c r="C79" s="45"/>
      <c r="D79" s="16"/>
      <c r="E79" s="30">
        <f t="shared" si="2"/>
        <v>0</v>
      </c>
      <c r="F79" s="15"/>
    </row>
    <row r="80" spans="2:6" x14ac:dyDescent="0.35">
      <c r="B80" s="46"/>
      <c r="C80" s="45"/>
      <c r="D80" s="16"/>
      <c r="E80" s="30">
        <f t="shared" si="2"/>
        <v>0</v>
      </c>
      <c r="F80" s="15"/>
    </row>
    <row r="81" spans="2:6" x14ac:dyDescent="0.35">
      <c r="B81" s="46"/>
      <c r="C81" s="45"/>
      <c r="D81" s="16"/>
      <c r="E81" s="30">
        <f t="shared" si="2"/>
        <v>0</v>
      </c>
      <c r="F81" s="15"/>
    </row>
    <row r="82" spans="2:6" x14ac:dyDescent="0.35">
      <c r="B82" s="46"/>
      <c r="C82" s="45"/>
      <c r="D82" s="16"/>
      <c r="E82" s="30">
        <f t="shared" si="2"/>
        <v>0</v>
      </c>
      <c r="F82" s="15"/>
    </row>
    <row r="83" spans="2:6" x14ac:dyDescent="0.35">
      <c r="B83" s="46"/>
      <c r="C83" s="45"/>
      <c r="D83" s="16"/>
      <c r="E83" s="30">
        <f t="shared" si="2"/>
        <v>0</v>
      </c>
      <c r="F83" s="15"/>
    </row>
    <row r="84" spans="2:6" x14ac:dyDescent="0.35">
      <c r="B84" s="46"/>
      <c r="C84" s="45"/>
      <c r="D84" s="16"/>
      <c r="E84" s="30">
        <f t="shared" si="2"/>
        <v>0</v>
      </c>
      <c r="F84" s="15"/>
    </row>
    <row r="85" spans="2:6" x14ac:dyDescent="0.35">
      <c r="B85" s="46"/>
      <c r="C85" s="45"/>
      <c r="D85" s="16"/>
      <c r="E85" s="30">
        <f t="shared" ref="E85:E97" si="3">ROUND(D85*0.8,2)</f>
        <v>0</v>
      </c>
      <c r="F85" s="15"/>
    </row>
    <row r="86" spans="2:6" x14ac:dyDescent="0.35">
      <c r="B86" s="46"/>
      <c r="C86" s="45"/>
      <c r="D86" s="16"/>
      <c r="E86" s="30">
        <f t="shared" si="3"/>
        <v>0</v>
      </c>
      <c r="F86" s="15"/>
    </row>
    <row r="87" spans="2:6" x14ac:dyDescent="0.35">
      <c r="B87" s="46"/>
      <c r="C87" s="45"/>
      <c r="D87" s="16"/>
      <c r="E87" s="30">
        <f t="shared" si="3"/>
        <v>0</v>
      </c>
      <c r="F87" s="15"/>
    </row>
    <row r="88" spans="2:6" x14ac:dyDescent="0.35">
      <c r="B88" s="46"/>
      <c r="C88" s="45"/>
      <c r="D88" s="16"/>
      <c r="E88" s="30">
        <f t="shared" si="3"/>
        <v>0</v>
      </c>
      <c r="F88" s="15"/>
    </row>
    <row r="89" spans="2:6" x14ac:dyDescent="0.35">
      <c r="B89" s="46"/>
      <c r="C89" s="45"/>
      <c r="D89" s="16"/>
      <c r="E89" s="30">
        <f t="shared" si="3"/>
        <v>0</v>
      </c>
      <c r="F89" s="15"/>
    </row>
    <row r="90" spans="2:6" x14ac:dyDescent="0.35">
      <c r="B90" s="46"/>
      <c r="C90" s="45"/>
      <c r="D90" s="16"/>
      <c r="E90" s="30">
        <f t="shared" si="3"/>
        <v>0</v>
      </c>
      <c r="F90" s="15"/>
    </row>
    <row r="91" spans="2:6" x14ac:dyDescent="0.35">
      <c r="B91" s="46"/>
      <c r="C91" s="45"/>
      <c r="D91" s="16"/>
      <c r="E91" s="30">
        <f t="shared" si="3"/>
        <v>0</v>
      </c>
      <c r="F91" s="15"/>
    </row>
    <row r="92" spans="2:6" x14ac:dyDescent="0.35">
      <c r="B92" s="46"/>
      <c r="C92" s="45"/>
      <c r="D92" s="16"/>
      <c r="E92" s="30">
        <f t="shared" si="3"/>
        <v>0</v>
      </c>
      <c r="F92" s="15"/>
    </row>
    <row r="93" spans="2:6" x14ac:dyDescent="0.35">
      <c r="B93" s="46"/>
      <c r="C93" s="45"/>
      <c r="D93" s="16"/>
      <c r="E93" s="30">
        <f t="shared" si="3"/>
        <v>0</v>
      </c>
      <c r="F93" s="15"/>
    </row>
    <row r="94" spans="2:6" x14ac:dyDescent="0.35">
      <c r="B94" s="46"/>
      <c r="C94" s="45"/>
      <c r="D94" s="16"/>
      <c r="E94" s="30">
        <f t="shared" si="3"/>
        <v>0</v>
      </c>
      <c r="F94" s="15"/>
    </row>
    <row r="95" spans="2:6" x14ac:dyDescent="0.35">
      <c r="B95" s="46"/>
      <c r="C95" s="45"/>
      <c r="D95" s="16"/>
      <c r="E95" s="30">
        <f t="shared" si="3"/>
        <v>0</v>
      </c>
      <c r="F95" s="15"/>
    </row>
    <row r="96" spans="2:6" x14ac:dyDescent="0.35">
      <c r="B96" s="46"/>
      <c r="C96" s="45"/>
      <c r="D96" s="16"/>
      <c r="E96" s="30">
        <f t="shared" si="3"/>
        <v>0</v>
      </c>
      <c r="F96" s="15"/>
    </row>
    <row r="97" spans="2:6" x14ac:dyDescent="0.35">
      <c r="B97" s="46"/>
      <c r="C97" s="45"/>
      <c r="D97" s="16"/>
      <c r="E97" s="30">
        <f t="shared" si="3"/>
        <v>0</v>
      </c>
      <c r="F97" s="15"/>
    </row>
    <row r="98" spans="2:6" x14ac:dyDescent="0.35">
      <c r="B98" s="48" t="s">
        <v>59</v>
      </c>
      <c r="C98" s="45"/>
      <c r="D98" s="29">
        <f>SUM(D20:D97)</f>
        <v>0</v>
      </c>
      <c r="E98" s="32">
        <f>SUM(E20:E97)</f>
        <v>0</v>
      </c>
      <c r="F98" s="15"/>
    </row>
    <row r="101" spans="2:6" x14ac:dyDescent="0.35">
      <c r="B101" s="42" t="s">
        <v>60</v>
      </c>
    </row>
    <row r="102" spans="2:6" x14ac:dyDescent="0.35">
      <c r="B102" s="15" t="s">
        <v>61</v>
      </c>
      <c r="C102" s="15"/>
      <c r="D102" s="15" t="s">
        <v>62</v>
      </c>
    </row>
    <row r="103" spans="2:6" x14ac:dyDescent="0.35">
      <c r="B103" s="15"/>
      <c r="C103" s="15"/>
      <c r="D103" s="15"/>
    </row>
    <row r="104" spans="2:6" x14ac:dyDescent="0.35">
      <c r="B104" s="15"/>
      <c r="C104" s="15"/>
      <c r="D104" s="15"/>
    </row>
    <row r="105" spans="2:6" x14ac:dyDescent="0.35">
      <c r="B105" s="15"/>
      <c r="C105" s="15"/>
      <c r="D105" s="15"/>
    </row>
  </sheetData>
  <sheetProtection insertRows="0" deleteRows="0" selectLockedCells="1"/>
  <conditionalFormatting sqref="E8:F16">
    <cfRule type="cellIs" dxfId="4" priority="1" operator="lessThan">
      <formula>0</formula>
    </cfRule>
  </conditionalFormatting>
  <dataValidations count="2">
    <dataValidation type="list" allowBlank="1" showInputMessage="1" showErrorMessage="1" errorTitle="Invalid entry" error="Please select type from drop down menu only - enter specifics into desciption field " promptTitle="Please select from dropdown menu" sqref="B38 B20" xr:uid="{C915B670-F39F-416C-8182-A3FE9574D9C6}">
      <formula1>typelist</formula1>
    </dataValidation>
    <dataValidation type="list" allowBlank="1" showInputMessage="1" showErrorMessage="1" errorTitle="Invalid entry" error="Please select type from drop down menu only - enter specifics into desciption field " sqref="B39:B97 B21:B37" xr:uid="{1D98AA43-A335-4119-BFA5-73F2168B03B7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582ED-881B-4247-A312-BC3A611F339E}">
  <dimension ref="B1:G98"/>
  <sheetViews>
    <sheetView topLeftCell="A4" zoomScale="90" zoomScaleNormal="90" workbookViewId="0">
      <selection activeCell="D16" sqref="D16"/>
    </sheetView>
  </sheetViews>
  <sheetFormatPr defaultColWidth="8.81640625" defaultRowHeight="14.5" x14ac:dyDescent="0.35"/>
  <cols>
    <col min="1" max="1" width="2.453125" style="20" customWidth="1"/>
    <col min="2" max="2" width="42.81640625" style="20" bestFit="1" customWidth="1"/>
    <col min="3" max="3" width="42.81640625" style="20" customWidth="1"/>
    <col min="4" max="4" width="28.7265625" style="20" customWidth="1"/>
    <col min="5" max="6" width="21" style="19" customWidth="1"/>
    <col min="7" max="7" width="57.1796875" style="20" customWidth="1"/>
    <col min="8" max="8" width="9.1796875" style="20" customWidth="1"/>
    <col min="9" max="16384" width="8.81640625" style="20"/>
  </cols>
  <sheetData>
    <row r="1" spans="2:7" x14ac:dyDescent="0.35">
      <c r="D1" s="19"/>
    </row>
    <row r="2" spans="2:7" ht="21.5" thickBot="1" x14ac:dyDescent="0.55000000000000004">
      <c r="B2" s="17" t="s">
        <v>19</v>
      </c>
      <c r="C2" s="17"/>
      <c r="D2" s="18"/>
    </row>
    <row r="3" spans="2:7" ht="21" x14ac:dyDescent="0.5">
      <c r="B3" s="17" t="s">
        <v>20</v>
      </c>
      <c r="C3" s="17"/>
      <c r="D3" s="19"/>
      <c r="F3" s="21" t="s">
        <v>21</v>
      </c>
    </row>
    <row r="4" spans="2:7" ht="21.5" thickBot="1" x14ac:dyDescent="0.55000000000000004">
      <c r="B4" s="17" t="s">
        <v>10</v>
      </c>
      <c r="C4" s="17"/>
      <c r="D4" s="19"/>
      <c r="F4" s="11">
        <f>E98</f>
        <v>0</v>
      </c>
    </row>
    <row r="5" spans="2:7" ht="21" x14ac:dyDescent="0.5">
      <c r="B5" s="17" t="s">
        <v>22</v>
      </c>
      <c r="C5" s="17"/>
      <c r="D5" s="19"/>
    </row>
    <row r="7" spans="2:7" ht="15.5" x14ac:dyDescent="0.35">
      <c r="B7" s="24" t="s">
        <v>23</v>
      </c>
      <c r="C7" s="24" t="s">
        <v>24</v>
      </c>
      <c r="D7" s="24" t="s">
        <v>25</v>
      </c>
      <c r="E7" s="24" t="s">
        <v>26</v>
      </c>
      <c r="F7" s="24" t="s">
        <v>27</v>
      </c>
    </row>
    <row r="8" spans="2:7" x14ac:dyDescent="0.35">
      <c r="B8" s="2" t="s">
        <v>28</v>
      </c>
      <c r="C8" s="57"/>
      <c r="D8" s="30">
        <f ca="1">SUMIF($B$20:$B$98, "personnel", $E$20:$E$97)</f>
        <v>0</v>
      </c>
      <c r="E8" s="30">
        <f ca="1">C8-D8</f>
        <v>0</v>
      </c>
      <c r="F8" s="31" t="e">
        <f ca="1">E8/C8</f>
        <v>#DIV/0!</v>
      </c>
      <c r="G8" s="52"/>
    </row>
    <row r="9" spans="2:7" x14ac:dyDescent="0.35">
      <c r="B9" s="2" t="s">
        <v>29</v>
      </c>
      <c r="C9" s="57"/>
      <c r="D9" s="30">
        <f ca="1">SUMIF($B$20:$B$98, "consumables and minor equipment", $E$20:$E$97)</f>
        <v>0</v>
      </c>
      <c r="E9" s="30">
        <f t="shared" ref="E9:E15" ca="1" si="0">C9-D9</f>
        <v>0</v>
      </c>
      <c r="F9" s="31" t="e">
        <f t="shared" ref="F9:F15" ca="1" si="1">E9/C9</f>
        <v>#DIV/0!</v>
      </c>
      <c r="G9" s="52"/>
    </row>
    <row r="10" spans="2:7" x14ac:dyDescent="0.35">
      <c r="B10" s="2" t="s">
        <v>30</v>
      </c>
      <c r="C10" s="57"/>
      <c r="D10" s="30">
        <f ca="1">SUMIF($B$20:$B$98, "travel", $E$20:$E$97)</f>
        <v>0</v>
      </c>
      <c r="E10" s="30">
        <f t="shared" ca="1" si="0"/>
        <v>0</v>
      </c>
      <c r="F10" s="31" t="e">
        <f t="shared" ca="1" si="1"/>
        <v>#DIV/0!</v>
      </c>
      <c r="G10" s="52"/>
    </row>
    <row r="11" spans="2:7" x14ac:dyDescent="0.35">
      <c r="B11" s="2" t="s">
        <v>31</v>
      </c>
      <c r="C11" s="57"/>
      <c r="D11" s="30">
        <f ca="1">SUMIF($B$20:$B$98, "other", $E$20:$E$97)</f>
        <v>0</v>
      </c>
      <c r="E11" s="30">
        <f t="shared" ca="1" si="0"/>
        <v>0</v>
      </c>
      <c r="F11" s="31" t="e">
        <f t="shared" ca="1" si="1"/>
        <v>#DIV/0!</v>
      </c>
      <c r="G11" s="52"/>
    </row>
    <row r="12" spans="2:7" x14ac:dyDescent="0.35">
      <c r="B12" s="2" t="s">
        <v>32</v>
      </c>
      <c r="C12" s="57"/>
      <c r="D12" s="30">
        <f ca="1">SUMIF($B$20:$B$98, "indirects", $E$20:$E$97)</f>
        <v>0</v>
      </c>
      <c r="E12" s="30">
        <f t="shared" ca="1" si="0"/>
        <v>0</v>
      </c>
      <c r="F12" s="31" t="e">
        <f t="shared" ca="1" si="1"/>
        <v>#DIV/0!</v>
      </c>
      <c r="G12" s="52"/>
    </row>
    <row r="13" spans="2:7" x14ac:dyDescent="0.35">
      <c r="B13" s="2" t="s">
        <v>33</v>
      </c>
      <c r="C13" s="57"/>
      <c r="D13" s="30">
        <f ca="1">SUMIF($B$20:$B$98, "applications scientists", $E$20:$E$97)</f>
        <v>0</v>
      </c>
      <c r="E13" s="30">
        <f t="shared" ca="1" si="0"/>
        <v>0</v>
      </c>
      <c r="F13" s="31" t="e">
        <f t="shared" ca="1" si="1"/>
        <v>#DIV/0!</v>
      </c>
      <c r="G13" s="52"/>
    </row>
    <row r="14" spans="2:7" x14ac:dyDescent="0.35">
      <c r="B14" s="2" t="s">
        <v>34</v>
      </c>
      <c r="C14" s="57"/>
      <c r="D14" s="30">
        <f ca="1">SUMIF($B$20:$B$98, "royce facilities", $E$20:$E$97)</f>
        <v>0</v>
      </c>
      <c r="E14" s="30">
        <f t="shared" ca="1" si="0"/>
        <v>0</v>
      </c>
      <c r="F14" s="31" t="e">
        <f t="shared" ca="1" si="1"/>
        <v>#DIV/0!</v>
      </c>
      <c r="G14" s="52"/>
    </row>
    <row r="15" spans="2:7" x14ac:dyDescent="0.35">
      <c r="B15" s="2" t="s">
        <v>35</v>
      </c>
      <c r="C15" s="57"/>
      <c r="D15" s="30">
        <f ca="1">SUMIF($B$20:$B$98, "non-royce facilities", $E$20:$E$97)</f>
        <v>0</v>
      </c>
      <c r="E15" s="30">
        <f t="shared" ca="1" si="0"/>
        <v>0</v>
      </c>
      <c r="F15" s="31" t="e">
        <f t="shared" ca="1" si="1"/>
        <v>#DIV/0!</v>
      </c>
      <c r="G15" s="52"/>
    </row>
    <row r="16" spans="2:7" x14ac:dyDescent="0.35">
      <c r="B16" s="26" t="s">
        <v>36</v>
      </c>
      <c r="C16" s="32">
        <f>SUM(C8:C15)</f>
        <v>0</v>
      </c>
      <c r="D16" s="32">
        <f ca="1">SUM(D8:D15)</f>
        <v>0</v>
      </c>
      <c r="E16" s="32">
        <f ca="1">SUM(E8:E15)</f>
        <v>0</v>
      </c>
      <c r="F16" s="33"/>
    </row>
    <row r="17" spans="2:6" x14ac:dyDescent="0.35">
      <c r="D17" s="19"/>
      <c r="F17" s="20"/>
    </row>
    <row r="18" spans="2:6" ht="15.5" x14ac:dyDescent="0.35">
      <c r="B18" s="24" t="s">
        <v>37</v>
      </c>
      <c r="C18" s="24"/>
      <c r="D18" s="24"/>
      <c r="E18" s="24"/>
      <c r="F18" s="24"/>
    </row>
    <row r="19" spans="2:6" s="25" customFormat="1" ht="15.5" x14ac:dyDescent="0.35">
      <c r="B19" s="24" t="s">
        <v>38</v>
      </c>
      <c r="C19" s="24" t="s">
        <v>39</v>
      </c>
      <c r="D19" s="24" t="s">
        <v>40</v>
      </c>
      <c r="E19" s="24" t="s">
        <v>68</v>
      </c>
      <c r="F19" s="24" t="s">
        <v>42</v>
      </c>
    </row>
    <row r="20" spans="2:6" ht="29" x14ac:dyDescent="0.35">
      <c r="B20" s="45" t="s">
        <v>43</v>
      </c>
      <c r="C20" s="44" t="s">
        <v>44</v>
      </c>
      <c r="D20" s="16"/>
      <c r="E20" s="30">
        <f>D20</f>
        <v>0</v>
      </c>
      <c r="F20" s="15"/>
    </row>
    <row r="21" spans="2:6" x14ac:dyDescent="0.35">
      <c r="B21" s="45" t="s">
        <v>43</v>
      </c>
      <c r="C21" s="44" t="s">
        <v>45</v>
      </c>
      <c r="D21" s="16"/>
      <c r="E21" s="30">
        <f t="shared" ref="E21:E84" si="2">D21</f>
        <v>0</v>
      </c>
      <c r="F21" s="15"/>
    </row>
    <row r="22" spans="2:6" ht="29" x14ac:dyDescent="0.35">
      <c r="B22" s="45" t="s">
        <v>46</v>
      </c>
      <c r="C22" s="44" t="s">
        <v>47</v>
      </c>
      <c r="D22" s="16"/>
      <c r="E22" s="30">
        <f t="shared" si="2"/>
        <v>0</v>
      </c>
      <c r="F22" s="15"/>
    </row>
    <row r="23" spans="2:6" ht="29" x14ac:dyDescent="0.35">
      <c r="B23" s="45" t="s">
        <v>48</v>
      </c>
      <c r="C23" s="44" t="s">
        <v>49</v>
      </c>
      <c r="D23" s="16"/>
      <c r="E23" s="30">
        <f t="shared" si="2"/>
        <v>0</v>
      </c>
      <c r="F23" s="15"/>
    </row>
    <row r="24" spans="2:6" x14ac:dyDescent="0.35">
      <c r="B24" s="45" t="s">
        <v>50</v>
      </c>
      <c r="C24" s="44" t="s">
        <v>51</v>
      </c>
      <c r="D24" s="16"/>
      <c r="E24" s="30">
        <f t="shared" si="2"/>
        <v>0</v>
      </c>
      <c r="F24" s="15"/>
    </row>
    <row r="25" spans="2:6" x14ac:dyDescent="0.35">
      <c r="B25" s="45" t="s">
        <v>52</v>
      </c>
      <c r="C25" s="44" t="s">
        <v>53</v>
      </c>
      <c r="D25" s="16"/>
      <c r="E25" s="30">
        <f t="shared" si="2"/>
        <v>0</v>
      </c>
      <c r="F25" s="15"/>
    </row>
    <row r="26" spans="2:6" ht="29" x14ac:dyDescent="0.35">
      <c r="B26" s="45" t="s">
        <v>70</v>
      </c>
      <c r="C26" s="44" t="s">
        <v>55</v>
      </c>
      <c r="D26" s="16"/>
      <c r="E26" s="30">
        <f t="shared" si="2"/>
        <v>0</v>
      </c>
      <c r="F26" s="15"/>
    </row>
    <row r="27" spans="2:6" ht="29" x14ac:dyDescent="0.35">
      <c r="B27" s="45" t="s">
        <v>56</v>
      </c>
      <c r="C27" s="44" t="s">
        <v>57</v>
      </c>
      <c r="D27" s="16"/>
      <c r="E27" s="30">
        <f t="shared" si="2"/>
        <v>0</v>
      </c>
      <c r="F27" s="15"/>
    </row>
    <row r="28" spans="2:6" ht="29" x14ac:dyDescent="0.35">
      <c r="B28" s="45" t="s">
        <v>58</v>
      </c>
      <c r="C28" s="44" t="s">
        <v>57</v>
      </c>
      <c r="D28" s="16"/>
      <c r="E28" s="30">
        <f t="shared" si="2"/>
        <v>0</v>
      </c>
      <c r="F28" s="15"/>
    </row>
    <row r="29" spans="2:6" x14ac:dyDescent="0.35">
      <c r="B29" s="45"/>
      <c r="C29" s="45"/>
      <c r="D29" s="16"/>
      <c r="E29" s="30">
        <f t="shared" si="2"/>
        <v>0</v>
      </c>
      <c r="F29" s="15"/>
    </row>
    <row r="30" spans="2:6" x14ac:dyDescent="0.35">
      <c r="B30" s="45"/>
      <c r="C30" s="45"/>
      <c r="D30" s="16"/>
      <c r="E30" s="30">
        <f t="shared" si="2"/>
        <v>0</v>
      </c>
      <c r="F30" s="15"/>
    </row>
    <row r="31" spans="2:6" x14ac:dyDescent="0.35">
      <c r="B31" s="45"/>
      <c r="C31" s="45"/>
      <c r="D31" s="16"/>
      <c r="E31" s="30">
        <f t="shared" si="2"/>
        <v>0</v>
      </c>
      <c r="F31" s="15"/>
    </row>
    <row r="32" spans="2:6" x14ac:dyDescent="0.35">
      <c r="B32" s="45"/>
      <c r="C32" s="45"/>
      <c r="D32" s="16"/>
      <c r="E32" s="30">
        <f t="shared" si="2"/>
        <v>0</v>
      </c>
      <c r="F32" s="15"/>
    </row>
    <row r="33" spans="2:6" x14ac:dyDescent="0.35">
      <c r="B33" s="45"/>
      <c r="C33" s="45"/>
      <c r="D33" s="16"/>
      <c r="E33" s="30">
        <f t="shared" si="2"/>
        <v>0</v>
      </c>
      <c r="F33" s="15"/>
    </row>
    <row r="34" spans="2:6" x14ac:dyDescent="0.35">
      <c r="B34" s="45"/>
      <c r="C34" s="45"/>
      <c r="D34" s="16"/>
      <c r="E34" s="30">
        <f t="shared" si="2"/>
        <v>0</v>
      </c>
      <c r="F34" s="15"/>
    </row>
    <row r="35" spans="2:6" x14ac:dyDescent="0.35">
      <c r="B35" s="45"/>
      <c r="C35" s="45"/>
      <c r="D35" s="16"/>
      <c r="E35" s="30">
        <f t="shared" si="2"/>
        <v>0</v>
      </c>
      <c r="F35" s="15"/>
    </row>
    <row r="36" spans="2:6" x14ac:dyDescent="0.35">
      <c r="B36" s="45"/>
      <c r="C36" s="45"/>
      <c r="D36" s="16"/>
      <c r="E36" s="30">
        <f t="shared" si="2"/>
        <v>0</v>
      </c>
      <c r="F36" s="15"/>
    </row>
    <row r="37" spans="2:6" x14ac:dyDescent="0.35">
      <c r="B37" s="45"/>
      <c r="C37" s="45"/>
      <c r="D37" s="16"/>
      <c r="E37" s="30">
        <f t="shared" si="2"/>
        <v>0</v>
      </c>
      <c r="F37" s="15"/>
    </row>
    <row r="38" spans="2:6" x14ac:dyDescent="0.35">
      <c r="B38" s="45"/>
      <c r="C38" s="45"/>
      <c r="D38" s="16"/>
      <c r="E38" s="30">
        <f t="shared" si="2"/>
        <v>0</v>
      </c>
      <c r="F38" s="15"/>
    </row>
    <row r="39" spans="2:6" x14ac:dyDescent="0.35">
      <c r="B39" s="45"/>
      <c r="C39" s="45"/>
      <c r="D39" s="16"/>
      <c r="E39" s="30">
        <f t="shared" si="2"/>
        <v>0</v>
      </c>
      <c r="F39" s="15"/>
    </row>
    <row r="40" spans="2:6" x14ac:dyDescent="0.35">
      <c r="B40" s="45"/>
      <c r="C40" s="45"/>
      <c r="D40" s="16"/>
      <c r="E40" s="30">
        <f t="shared" si="2"/>
        <v>0</v>
      </c>
      <c r="F40" s="15"/>
    </row>
    <row r="41" spans="2:6" x14ac:dyDescent="0.35">
      <c r="B41" s="45"/>
      <c r="C41" s="45"/>
      <c r="D41" s="16"/>
      <c r="E41" s="30">
        <f t="shared" si="2"/>
        <v>0</v>
      </c>
      <c r="F41" s="15"/>
    </row>
    <row r="42" spans="2:6" x14ac:dyDescent="0.35">
      <c r="B42" s="45"/>
      <c r="C42" s="45"/>
      <c r="D42" s="16"/>
      <c r="E42" s="30">
        <f t="shared" si="2"/>
        <v>0</v>
      </c>
      <c r="F42" s="15"/>
    </row>
    <row r="43" spans="2:6" x14ac:dyDescent="0.35">
      <c r="B43" s="45"/>
      <c r="C43" s="45"/>
      <c r="D43" s="16"/>
      <c r="E43" s="30">
        <f t="shared" si="2"/>
        <v>0</v>
      </c>
      <c r="F43" s="15"/>
    </row>
    <row r="44" spans="2:6" x14ac:dyDescent="0.35">
      <c r="B44" s="45"/>
      <c r="C44" s="45"/>
      <c r="D44" s="16"/>
      <c r="E44" s="30">
        <f t="shared" si="2"/>
        <v>0</v>
      </c>
      <c r="F44" s="15"/>
    </row>
    <row r="45" spans="2:6" x14ac:dyDescent="0.35">
      <c r="B45" s="45"/>
      <c r="C45" s="45"/>
      <c r="D45" s="16"/>
      <c r="E45" s="30">
        <f t="shared" si="2"/>
        <v>0</v>
      </c>
      <c r="F45" s="15"/>
    </row>
    <row r="46" spans="2:6" x14ac:dyDescent="0.35">
      <c r="B46" s="45"/>
      <c r="C46" s="45"/>
      <c r="D46" s="16"/>
      <c r="E46" s="30">
        <f t="shared" si="2"/>
        <v>0</v>
      </c>
      <c r="F46" s="15"/>
    </row>
    <row r="47" spans="2:6" x14ac:dyDescent="0.35">
      <c r="B47" s="45"/>
      <c r="C47" s="45"/>
      <c r="D47" s="16"/>
      <c r="E47" s="30">
        <f t="shared" si="2"/>
        <v>0</v>
      </c>
      <c r="F47" s="15"/>
    </row>
    <row r="48" spans="2:6" x14ac:dyDescent="0.35">
      <c r="B48" s="45"/>
      <c r="C48" s="45"/>
      <c r="D48" s="16"/>
      <c r="E48" s="30">
        <f t="shared" si="2"/>
        <v>0</v>
      </c>
      <c r="F48" s="15"/>
    </row>
    <row r="49" spans="2:6" x14ac:dyDescent="0.35">
      <c r="B49" s="45"/>
      <c r="C49" s="45"/>
      <c r="D49" s="16"/>
      <c r="E49" s="30">
        <f t="shared" si="2"/>
        <v>0</v>
      </c>
      <c r="F49" s="15"/>
    </row>
    <row r="50" spans="2:6" x14ac:dyDescent="0.35">
      <c r="B50" s="45"/>
      <c r="C50" s="45"/>
      <c r="D50" s="16"/>
      <c r="E50" s="30">
        <f t="shared" si="2"/>
        <v>0</v>
      </c>
      <c r="F50" s="15"/>
    </row>
    <row r="51" spans="2:6" x14ac:dyDescent="0.35">
      <c r="B51" s="45"/>
      <c r="C51" s="45"/>
      <c r="D51" s="16"/>
      <c r="E51" s="30">
        <f t="shared" si="2"/>
        <v>0</v>
      </c>
      <c r="F51" s="15"/>
    </row>
    <row r="52" spans="2:6" x14ac:dyDescent="0.35">
      <c r="B52" s="45"/>
      <c r="C52" s="45"/>
      <c r="D52" s="16"/>
      <c r="E52" s="30">
        <f t="shared" si="2"/>
        <v>0</v>
      </c>
      <c r="F52" s="15"/>
    </row>
    <row r="53" spans="2:6" x14ac:dyDescent="0.35">
      <c r="B53" s="45"/>
      <c r="C53" s="45"/>
      <c r="D53" s="16"/>
      <c r="E53" s="30">
        <f t="shared" si="2"/>
        <v>0</v>
      </c>
      <c r="F53" s="15"/>
    </row>
    <row r="54" spans="2:6" x14ac:dyDescent="0.35">
      <c r="B54" s="45"/>
      <c r="C54" s="45"/>
      <c r="D54" s="16"/>
      <c r="E54" s="30">
        <f t="shared" si="2"/>
        <v>0</v>
      </c>
      <c r="F54" s="15"/>
    </row>
    <row r="55" spans="2:6" x14ac:dyDescent="0.35">
      <c r="B55" s="45"/>
      <c r="C55" s="45"/>
      <c r="D55" s="16"/>
      <c r="E55" s="30">
        <f t="shared" si="2"/>
        <v>0</v>
      </c>
      <c r="F55" s="15"/>
    </row>
    <row r="56" spans="2:6" x14ac:dyDescent="0.35">
      <c r="B56" s="45"/>
      <c r="C56" s="45"/>
      <c r="D56" s="16"/>
      <c r="E56" s="30">
        <f t="shared" si="2"/>
        <v>0</v>
      </c>
      <c r="F56" s="15"/>
    </row>
    <row r="57" spans="2:6" x14ac:dyDescent="0.35">
      <c r="B57" s="45"/>
      <c r="C57" s="45"/>
      <c r="D57" s="16"/>
      <c r="E57" s="30">
        <f t="shared" si="2"/>
        <v>0</v>
      </c>
      <c r="F57" s="15"/>
    </row>
    <row r="58" spans="2:6" x14ac:dyDescent="0.35">
      <c r="B58" s="45"/>
      <c r="C58" s="45"/>
      <c r="D58" s="16"/>
      <c r="E58" s="30">
        <f t="shared" si="2"/>
        <v>0</v>
      </c>
      <c r="F58" s="15"/>
    </row>
    <row r="59" spans="2:6" x14ac:dyDescent="0.35">
      <c r="B59" s="45"/>
      <c r="C59" s="45"/>
      <c r="D59" s="16"/>
      <c r="E59" s="30">
        <f t="shared" si="2"/>
        <v>0</v>
      </c>
      <c r="F59" s="15"/>
    </row>
    <row r="60" spans="2:6" x14ac:dyDescent="0.35">
      <c r="B60" s="45"/>
      <c r="C60" s="45"/>
      <c r="D60" s="16"/>
      <c r="E60" s="30">
        <f t="shared" si="2"/>
        <v>0</v>
      </c>
      <c r="F60" s="15"/>
    </row>
    <row r="61" spans="2:6" x14ac:dyDescent="0.35">
      <c r="B61" s="45"/>
      <c r="C61" s="45"/>
      <c r="D61" s="16"/>
      <c r="E61" s="30">
        <f t="shared" si="2"/>
        <v>0</v>
      </c>
      <c r="F61" s="15"/>
    </row>
    <row r="62" spans="2:6" x14ac:dyDescent="0.35">
      <c r="B62" s="45"/>
      <c r="C62" s="45"/>
      <c r="D62" s="16"/>
      <c r="E62" s="30">
        <f t="shared" si="2"/>
        <v>0</v>
      </c>
      <c r="F62" s="15"/>
    </row>
    <row r="63" spans="2:6" x14ac:dyDescent="0.35">
      <c r="B63" s="45"/>
      <c r="C63" s="45"/>
      <c r="D63" s="16"/>
      <c r="E63" s="30">
        <f t="shared" si="2"/>
        <v>0</v>
      </c>
      <c r="F63" s="15"/>
    </row>
    <row r="64" spans="2:6" x14ac:dyDescent="0.35">
      <c r="B64" s="45"/>
      <c r="C64" s="45"/>
      <c r="D64" s="16"/>
      <c r="E64" s="30">
        <f t="shared" si="2"/>
        <v>0</v>
      </c>
      <c r="F64" s="15"/>
    </row>
    <row r="65" spans="2:6" x14ac:dyDescent="0.35">
      <c r="B65" s="45"/>
      <c r="C65" s="45"/>
      <c r="D65" s="16"/>
      <c r="E65" s="30">
        <f t="shared" si="2"/>
        <v>0</v>
      </c>
      <c r="F65" s="15"/>
    </row>
    <row r="66" spans="2:6" x14ac:dyDescent="0.35">
      <c r="B66" s="45"/>
      <c r="C66" s="45"/>
      <c r="D66" s="16"/>
      <c r="E66" s="30">
        <f t="shared" si="2"/>
        <v>0</v>
      </c>
      <c r="F66" s="15"/>
    </row>
    <row r="67" spans="2:6" x14ac:dyDescent="0.35">
      <c r="B67" s="45"/>
      <c r="C67" s="45"/>
      <c r="D67" s="16"/>
      <c r="E67" s="30">
        <f t="shared" si="2"/>
        <v>0</v>
      </c>
      <c r="F67" s="15"/>
    </row>
    <row r="68" spans="2:6" x14ac:dyDescent="0.35">
      <c r="B68" s="45"/>
      <c r="C68" s="45"/>
      <c r="D68" s="16"/>
      <c r="E68" s="30">
        <f t="shared" si="2"/>
        <v>0</v>
      </c>
      <c r="F68" s="15"/>
    </row>
    <row r="69" spans="2:6" x14ac:dyDescent="0.35">
      <c r="B69" s="45"/>
      <c r="C69" s="45"/>
      <c r="D69" s="16"/>
      <c r="E69" s="30">
        <f t="shared" si="2"/>
        <v>0</v>
      </c>
      <c r="F69" s="15"/>
    </row>
    <row r="70" spans="2:6" x14ac:dyDescent="0.35">
      <c r="B70" s="45"/>
      <c r="C70" s="45"/>
      <c r="D70" s="16"/>
      <c r="E70" s="30">
        <f t="shared" si="2"/>
        <v>0</v>
      </c>
      <c r="F70" s="15"/>
    </row>
    <row r="71" spans="2:6" x14ac:dyDescent="0.35">
      <c r="B71" s="45"/>
      <c r="C71" s="45"/>
      <c r="D71" s="16"/>
      <c r="E71" s="30">
        <f t="shared" si="2"/>
        <v>0</v>
      </c>
      <c r="F71" s="15"/>
    </row>
    <row r="72" spans="2:6" x14ac:dyDescent="0.35">
      <c r="B72" s="45"/>
      <c r="C72" s="45"/>
      <c r="D72" s="16"/>
      <c r="E72" s="30">
        <f t="shared" si="2"/>
        <v>0</v>
      </c>
      <c r="F72" s="15"/>
    </row>
    <row r="73" spans="2:6" x14ac:dyDescent="0.35">
      <c r="B73" s="45"/>
      <c r="C73" s="45"/>
      <c r="D73" s="16"/>
      <c r="E73" s="30">
        <f t="shared" si="2"/>
        <v>0</v>
      </c>
      <c r="F73" s="15"/>
    </row>
    <row r="74" spans="2:6" x14ac:dyDescent="0.35">
      <c r="B74" s="45"/>
      <c r="C74" s="45"/>
      <c r="D74" s="16"/>
      <c r="E74" s="30">
        <f t="shared" si="2"/>
        <v>0</v>
      </c>
      <c r="F74" s="15"/>
    </row>
    <row r="75" spans="2:6" x14ac:dyDescent="0.35">
      <c r="B75" s="45"/>
      <c r="C75" s="45"/>
      <c r="D75" s="16"/>
      <c r="E75" s="30">
        <f t="shared" si="2"/>
        <v>0</v>
      </c>
      <c r="F75" s="15"/>
    </row>
    <row r="76" spans="2:6" x14ac:dyDescent="0.35">
      <c r="B76" s="45"/>
      <c r="C76" s="45"/>
      <c r="D76" s="16"/>
      <c r="E76" s="30">
        <f t="shared" si="2"/>
        <v>0</v>
      </c>
      <c r="F76" s="15"/>
    </row>
    <row r="77" spans="2:6" x14ac:dyDescent="0.35">
      <c r="B77" s="45"/>
      <c r="C77" s="45"/>
      <c r="D77" s="16"/>
      <c r="E77" s="30">
        <f t="shared" si="2"/>
        <v>0</v>
      </c>
      <c r="F77" s="15"/>
    </row>
    <row r="78" spans="2:6" x14ac:dyDescent="0.35">
      <c r="B78" s="45"/>
      <c r="C78" s="45"/>
      <c r="D78" s="16"/>
      <c r="E78" s="30">
        <f t="shared" si="2"/>
        <v>0</v>
      </c>
      <c r="F78" s="15"/>
    </row>
    <row r="79" spans="2:6" x14ac:dyDescent="0.35">
      <c r="B79" s="45"/>
      <c r="C79" s="45"/>
      <c r="D79" s="16"/>
      <c r="E79" s="30">
        <f t="shared" si="2"/>
        <v>0</v>
      </c>
      <c r="F79" s="15"/>
    </row>
    <row r="80" spans="2:6" x14ac:dyDescent="0.35">
      <c r="B80" s="45"/>
      <c r="C80" s="45"/>
      <c r="D80" s="16"/>
      <c r="E80" s="30">
        <f t="shared" si="2"/>
        <v>0</v>
      </c>
      <c r="F80" s="15"/>
    </row>
    <row r="81" spans="2:6" x14ac:dyDescent="0.35">
      <c r="B81" s="45"/>
      <c r="C81" s="45"/>
      <c r="D81" s="16"/>
      <c r="E81" s="30">
        <f t="shared" si="2"/>
        <v>0</v>
      </c>
      <c r="F81" s="15"/>
    </row>
    <row r="82" spans="2:6" x14ac:dyDescent="0.35">
      <c r="B82" s="45"/>
      <c r="C82" s="45"/>
      <c r="D82" s="16"/>
      <c r="E82" s="30">
        <f t="shared" si="2"/>
        <v>0</v>
      </c>
      <c r="F82" s="15"/>
    </row>
    <row r="83" spans="2:6" x14ac:dyDescent="0.35">
      <c r="B83" s="45"/>
      <c r="C83" s="45"/>
      <c r="D83" s="16"/>
      <c r="E83" s="30">
        <f t="shared" si="2"/>
        <v>0</v>
      </c>
      <c r="F83" s="15"/>
    </row>
    <row r="84" spans="2:6" x14ac:dyDescent="0.35">
      <c r="B84" s="45"/>
      <c r="C84" s="45"/>
      <c r="D84" s="16"/>
      <c r="E84" s="30">
        <f t="shared" si="2"/>
        <v>0</v>
      </c>
      <c r="F84" s="15"/>
    </row>
    <row r="85" spans="2:6" x14ac:dyDescent="0.35">
      <c r="B85" s="45"/>
      <c r="C85" s="45"/>
      <c r="D85" s="16"/>
      <c r="E85" s="30">
        <f t="shared" ref="E85:E98" si="3">D85</f>
        <v>0</v>
      </c>
      <c r="F85" s="15"/>
    </row>
    <row r="86" spans="2:6" x14ac:dyDescent="0.35">
      <c r="B86" s="45"/>
      <c r="C86" s="45"/>
      <c r="D86" s="16"/>
      <c r="E86" s="30">
        <f t="shared" si="3"/>
        <v>0</v>
      </c>
      <c r="F86" s="15"/>
    </row>
    <row r="87" spans="2:6" x14ac:dyDescent="0.35">
      <c r="B87" s="45"/>
      <c r="C87" s="45"/>
      <c r="D87" s="16"/>
      <c r="E87" s="30">
        <f t="shared" si="3"/>
        <v>0</v>
      </c>
      <c r="F87" s="15"/>
    </row>
    <row r="88" spans="2:6" x14ac:dyDescent="0.35">
      <c r="B88" s="45"/>
      <c r="C88" s="45"/>
      <c r="D88" s="16"/>
      <c r="E88" s="30">
        <f t="shared" si="3"/>
        <v>0</v>
      </c>
      <c r="F88" s="15"/>
    </row>
    <row r="89" spans="2:6" x14ac:dyDescent="0.35">
      <c r="B89" s="45"/>
      <c r="C89" s="45"/>
      <c r="D89" s="16"/>
      <c r="E89" s="30">
        <f t="shared" si="3"/>
        <v>0</v>
      </c>
      <c r="F89" s="15"/>
    </row>
    <row r="90" spans="2:6" x14ac:dyDescent="0.35">
      <c r="B90" s="45"/>
      <c r="C90" s="45"/>
      <c r="D90" s="16"/>
      <c r="E90" s="30">
        <f t="shared" si="3"/>
        <v>0</v>
      </c>
      <c r="F90" s="15"/>
    </row>
    <row r="91" spans="2:6" x14ac:dyDescent="0.35">
      <c r="B91" s="45"/>
      <c r="C91" s="45"/>
      <c r="D91" s="16"/>
      <c r="E91" s="30">
        <f t="shared" si="3"/>
        <v>0</v>
      </c>
      <c r="F91" s="15"/>
    </row>
    <row r="92" spans="2:6" x14ac:dyDescent="0.35">
      <c r="B92" s="45"/>
      <c r="C92" s="45"/>
      <c r="D92" s="16"/>
      <c r="E92" s="30">
        <f t="shared" si="3"/>
        <v>0</v>
      </c>
      <c r="F92" s="15"/>
    </row>
    <row r="93" spans="2:6" x14ac:dyDescent="0.35">
      <c r="B93" s="45"/>
      <c r="C93" s="45"/>
      <c r="D93" s="16"/>
      <c r="E93" s="30">
        <f t="shared" si="3"/>
        <v>0</v>
      </c>
      <c r="F93" s="15"/>
    </row>
    <row r="94" spans="2:6" x14ac:dyDescent="0.35">
      <c r="B94" s="45"/>
      <c r="C94" s="45"/>
      <c r="D94" s="16"/>
      <c r="E94" s="30">
        <f t="shared" si="3"/>
        <v>0</v>
      </c>
      <c r="F94" s="15"/>
    </row>
    <row r="95" spans="2:6" x14ac:dyDescent="0.35">
      <c r="B95" s="45"/>
      <c r="C95" s="45"/>
      <c r="D95" s="16"/>
      <c r="E95" s="30">
        <f t="shared" si="3"/>
        <v>0</v>
      </c>
      <c r="F95" s="15"/>
    </row>
    <row r="96" spans="2:6" x14ac:dyDescent="0.35">
      <c r="B96" s="45"/>
      <c r="C96" s="45"/>
      <c r="D96" s="16"/>
      <c r="E96" s="30">
        <f t="shared" si="3"/>
        <v>0</v>
      </c>
      <c r="F96" s="15"/>
    </row>
    <row r="97" spans="2:6" x14ac:dyDescent="0.35">
      <c r="B97" s="45"/>
      <c r="C97" s="45"/>
      <c r="D97" s="16"/>
      <c r="E97" s="30">
        <f t="shared" si="3"/>
        <v>0</v>
      </c>
      <c r="F97" s="15"/>
    </row>
    <row r="98" spans="2:6" x14ac:dyDescent="0.35">
      <c r="B98" s="49" t="s">
        <v>59</v>
      </c>
      <c r="C98" s="45"/>
      <c r="D98" s="29">
        <f>SUM(D20:D97)</f>
        <v>0</v>
      </c>
      <c r="E98" s="32">
        <f t="shared" si="3"/>
        <v>0</v>
      </c>
      <c r="F98" s="15"/>
    </row>
  </sheetData>
  <sheetProtection algorithmName="SHA-512" hashValue="WWBdK2UVroKskIRVOgRqgZf13SZ3d4BgLOKcITBxOjkFiiSf2T7LjblwJ3w44SdspzjBlfBkZeeLitg8uYQcoA==" saltValue="MGqQsgyEu7tTGJ1UQPwSZw==" spinCount="100000" sheet="1" insertRows="0" deleteRows="0" selectLockedCells="1"/>
  <conditionalFormatting sqref="E8:F16">
    <cfRule type="cellIs" dxfId="3" priority="1" operator="lessThan">
      <formula>0</formula>
    </cfRule>
  </conditionalFormatting>
  <dataValidations count="2">
    <dataValidation type="list" allowBlank="1" showInputMessage="1" showErrorMessage="1" errorTitle="Invalid entry" error="Please select type from drop down menu only - enter specifics into desciption field " promptTitle="Please select from dropdown menu" sqref="B20" xr:uid="{8CCB7063-3899-4720-95DE-0C906BD10C6D}">
      <formula1>typelist</formula1>
    </dataValidation>
    <dataValidation type="list" allowBlank="1" showInputMessage="1" showErrorMessage="1" errorTitle="Invalid entry" error="Please select type from drop down menu only - enter specifics into desciption field " sqref="B21:B97" xr:uid="{50537152-7DA3-4E6F-A616-09CE46215AA5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22012-BBD2-4EFF-BA7B-BFDE08357E21}">
  <dimension ref="B1:G98"/>
  <sheetViews>
    <sheetView zoomScale="90" zoomScaleNormal="90" workbookViewId="0">
      <selection activeCell="D28" sqref="D28"/>
    </sheetView>
  </sheetViews>
  <sheetFormatPr defaultColWidth="8.81640625" defaultRowHeight="14.5" x14ac:dyDescent="0.35"/>
  <cols>
    <col min="1" max="1" width="2.453125" style="20" customWidth="1"/>
    <col min="2" max="2" width="42.81640625" style="20" bestFit="1" customWidth="1"/>
    <col min="3" max="3" width="42.81640625" style="20" customWidth="1"/>
    <col min="4" max="4" width="28.7265625" style="20" customWidth="1"/>
    <col min="5" max="6" width="21" style="19" customWidth="1"/>
    <col min="7" max="7" width="57.1796875" style="20" customWidth="1"/>
    <col min="8" max="8" width="9.1796875" style="20" customWidth="1"/>
    <col min="9" max="16384" width="8.81640625" style="20"/>
  </cols>
  <sheetData>
    <row r="1" spans="2:7" x14ac:dyDescent="0.35">
      <c r="D1" s="19"/>
    </row>
    <row r="2" spans="2:7" ht="21.5" thickBot="1" x14ac:dyDescent="0.55000000000000004">
      <c r="B2" s="17" t="s">
        <v>19</v>
      </c>
      <c r="C2" s="17"/>
      <c r="D2" s="18"/>
    </row>
    <row r="3" spans="2:7" ht="21" x14ac:dyDescent="0.5">
      <c r="B3" s="17" t="s">
        <v>20</v>
      </c>
      <c r="C3" s="17"/>
      <c r="D3" s="19"/>
      <c r="F3" s="21" t="s">
        <v>21</v>
      </c>
    </row>
    <row r="4" spans="2:7" ht="21.5" thickBot="1" x14ac:dyDescent="0.55000000000000004">
      <c r="B4" s="17" t="s">
        <v>10</v>
      </c>
      <c r="C4" s="17"/>
      <c r="D4" s="19"/>
      <c r="F4" s="11">
        <f>E98</f>
        <v>0</v>
      </c>
    </row>
    <row r="5" spans="2:7" ht="21" x14ac:dyDescent="0.5">
      <c r="B5" s="17" t="s">
        <v>22</v>
      </c>
      <c r="C5" s="17"/>
      <c r="D5" s="19"/>
    </row>
    <row r="7" spans="2:7" ht="15.5" x14ac:dyDescent="0.35">
      <c r="B7" s="24" t="s">
        <v>23</v>
      </c>
      <c r="C7" s="24" t="s">
        <v>24</v>
      </c>
      <c r="D7" s="24" t="s">
        <v>25</v>
      </c>
      <c r="E7" s="24" t="s">
        <v>26</v>
      </c>
      <c r="F7" s="24" t="s">
        <v>27</v>
      </c>
    </row>
    <row r="8" spans="2:7" x14ac:dyDescent="0.35">
      <c r="B8" s="2" t="s">
        <v>28</v>
      </c>
      <c r="C8" s="57"/>
      <c r="D8" s="30">
        <f ca="1">SUMIF($B$20:$B$98, "personnel", $E$20:$E$97)</f>
        <v>0</v>
      </c>
      <c r="E8" s="30">
        <f ca="1">C8-D8</f>
        <v>0</v>
      </c>
      <c r="F8" s="31" t="e">
        <f ca="1">E8/C8</f>
        <v>#DIV/0!</v>
      </c>
      <c r="G8" s="52"/>
    </row>
    <row r="9" spans="2:7" x14ac:dyDescent="0.35">
      <c r="B9" s="2" t="s">
        <v>29</v>
      </c>
      <c r="C9" s="57"/>
      <c r="D9" s="30">
        <f ca="1">SUMIF($B$20:$B$98, "consumables and minor equipment", $E$20:$E$97)</f>
        <v>0</v>
      </c>
      <c r="E9" s="30">
        <f t="shared" ref="E9:E15" ca="1" si="0">C9-D9</f>
        <v>0</v>
      </c>
      <c r="F9" s="31" t="e">
        <f t="shared" ref="F9:F15" ca="1" si="1">E9/C9</f>
        <v>#DIV/0!</v>
      </c>
      <c r="G9" s="52"/>
    </row>
    <row r="10" spans="2:7" x14ac:dyDescent="0.35">
      <c r="B10" s="2" t="s">
        <v>30</v>
      </c>
      <c r="C10" s="57"/>
      <c r="D10" s="30">
        <f ca="1">SUMIF($B$20:$B$98, "travel", $E$20:$E$97)</f>
        <v>0</v>
      </c>
      <c r="E10" s="30">
        <f t="shared" ca="1" si="0"/>
        <v>0</v>
      </c>
      <c r="F10" s="31" t="e">
        <f t="shared" ca="1" si="1"/>
        <v>#DIV/0!</v>
      </c>
      <c r="G10" s="52"/>
    </row>
    <row r="11" spans="2:7" x14ac:dyDescent="0.35">
      <c r="B11" s="2" t="s">
        <v>31</v>
      </c>
      <c r="C11" s="57"/>
      <c r="D11" s="30">
        <f ca="1">SUMIF($B$20:$B$98, "other", $E$20:$E$97)</f>
        <v>0</v>
      </c>
      <c r="E11" s="30">
        <f t="shared" ca="1" si="0"/>
        <v>0</v>
      </c>
      <c r="F11" s="31" t="e">
        <f t="shared" ca="1" si="1"/>
        <v>#DIV/0!</v>
      </c>
      <c r="G11" s="52"/>
    </row>
    <row r="12" spans="2:7" x14ac:dyDescent="0.35">
      <c r="B12" s="2" t="s">
        <v>32</v>
      </c>
      <c r="C12" s="57"/>
      <c r="D12" s="30">
        <f ca="1">SUMIF($B$20:$B$98, "indirects", $E$20:$E$97)</f>
        <v>0</v>
      </c>
      <c r="E12" s="30">
        <f t="shared" ca="1" si="0"/>
        <v>0</v>
      </c>
      <c r="F12" s="31" t="e">
        <f t="shared" ca="1" si="1"/>
        <v>#DIV/0!</v>
      </c>
      <c r="G12" s="52"/>
    </row>
    <row r="13" spans="2:7" x14ac:dyDescent="0.35">
      <c r="B13" s="2" t="s">
        <v>33</v>
      </c>
      <c r="C13" s="57"/>
      <c r="D13" s="30">
        <f ca="1">SUMIF($B$20:$B$98, "applications scientists", $E$20:$E$97)</f>
        <v>0</v>
      </c>
      <c r="E13" s="30">
        <f t="shared" ca="1" si="0"/>
        <v>0</v>
      </c>
      <c r="F13" s="31" t="e">
        <f t="shared" ca="1" si="1"/>
        <v>#DIV/0!</v>
      </c>
      <c r="G13" s="52"/>
    </row>
    <row r="14" spans="2:7" x14ac:dyDescent="0.35">
      <c r="B14" s="2" t="s">
        <v>34</v>
      </c>
      <c r="C14" s="57"/>
      <c r="D14" s="30">
        <f ca="1">SUMIF($B$20:$B$98, "royce facilities", $E$20:$E$97)</f>
        <v>0</v>
      </c>
      <c r="E14" s="30">
        <f t="shared" ca="1" si="0"/>
        <v>0</v>
      </c>
      <c r="F14" s="31" t="e">
        <f t="shared" ca="1" si="1"/>
        <v>#DIV/0!</v>
      </c>
      <c r="G14" s="52"/>
    </row>
    <row r="15" spans="2:7" x14ac:dyDescent="0.35">
      <c r="B15" s="2" t="s">
        <v>35</v>
      </c>
      <c r="C15" s="57"/>
      <c r="D15" s="30">
        <f ca="1">SUMIF($B$20:$B$98, "non-royce facilities", $E$20:$E$97)</f>
        <v>0</v>
      </c>
      <c r="E15" s="30">
        <f t="shared" ca="1" si="0"/>
        <v>0</v>
      </c>
      <c r="F15" s="31" t="e">
        <f t="shared" ca="1" si="1"/>
        <v>#DIV/0!</v>
      </c>
      <c r="G15" s="52"/>
    </row>
    <row r="16" spans="2:7" x14ac:dyDescent="0.35">
      <c r="B16" s="26" t="s">
        <v>36</v>
      </c>
      <c r="C16" s="32">
        <f>SUM(C8:C15)</f>
        <v>0</v>
      </c>
      <c r="D16" s="32">
        <f ca="1">SUM(D8:D15)</f>
        <v>0</v>
      </c>
      <c r="E16" s="32">
        <f ca="1">SUM(E8:E15)</f>
        <v>0</v>
      </c>
      <c r="F16" s="33"/>
    </row>
    <row r="17" spans="2:6" x14ac:dyDescent="0.35">
      <c r="D17" s="19"/>
      <c r="F17" s="20"/>
    </row>
    <row r="18" spans="2:6" ht="15.5" x14ac:dyDescent="0.35">
      <c r="B18" s="24" t="s">
        <v>37</v>
      </c>
      <c r="C18" s="24"/>
      <c r="D18" s="24"/>
      <c r="E18" s="24"/>
      <c r="F18" s="24"/>
    </row>
    <row r="19" spans="2:6" s="25" customFormat="1" ht="15.5" x14ac:dyDescent="0.35">
      <c r="B19" s="24" t="s">
        <v>38</v>
      </c>
      <c r="C19" s="24" t="s">
        <v>39</v>
      </c>
      <c r="D19" s="24" t="s">
        <v>40</v>
      </c>
      <c r="E19" s="24" t="s">
        <v>68</v>
      </c>
      <c r="F19" s="24" t="s">
        <v>42</v>
      </c>
    </row>
    <row r="20" spans="2:6" ht="29" x14ac:dyDescent="0.35">
      <c r="B20" s="45" t="s">
        <v>43</v>
      </c>
      <c r="C20" s="44" t="s">
        <v>44</v>
      </c>
      <c r="D20" s="16"/>
      <c r="E20" s="30">
        <f>D20</f>
        <v>0</v>
      </c>
      <c r="F20" s="15"/>
    </row>
    <row r="21" spans="2:6" x14ac:dyDescent="0.35">
      <c r="B21" s="45" t="s">
        <v>43</v>
      </c>
      <c r="C21" s="44" t="s">
        <v>45</v>
      </c>
      <c r="D21" s="16"/>
      <c r="E21" s="30">
        <f t="shared" ref="E21:E84" si="2">D21</f>
        <v>0</v>
      </c>
      <c r="F21" s="15"/>
    </row>
    <row r="22" spans="2:6" ht="29" x14ac:dyDescent="0.35">
      <c r="B22" s="45" t="s">
        <v>46</v>
      </c>
      <c r="C22" s="44" t="s">
        <v>47</v>
      </c>
      <c r="D22" s="16"/>
      <c r="E22" s="30">
        <f t="shared" si="2"/>
        <v>0</v>
      </c>
      <c r="F22" s="15"/>
    </row>
    <row r="23" spans="2:6" ht="29" x14ac:dyDescent="0.35">
      <c r="B23" s="45" t="s">
        <v>48</v>
      </c>
      <c r="C23" s="44" t="s">
        <v>49</v>
      </c>
      <c r="D23" s="16"/>
      <c r="E23" s="30">
        <f t="shared" si="2"/>
        <v>0</v>
      </c>
      <c r="F23" s="15"/>
    </row>
    <row r="24" spans="2:6" x14ac:dyDescent="0.35">
      <c r="B24" s="45" t="s">
        <v>50</v>
      </c>
      <c r="C24" s="44" t="s">
        <v>51</v>
      </c>
      <c r="D24" s="16"/>
      <c r="E24" s="30">
        <f t="shared" si="2"/>
        <v>0</v>
      </c>
      <c r="F24" s="15"/>
    </row>
    <row r="25" spans="2:6" x14ac:dyDescent="0.35">
      <c r="B25" s="45" t="s">
        <v>52</v>
      </c>
      <c r="C25" s="44" t="s">
        <v>53</v>
      </c>
      <c r="D25" s="16"/>
      <c r="E25" s="30">
        <f t="shared" si="2"/>
        <v>0</v>
      </c>
      <c r="F25" s="15"/>
    </row>
    <row r="26" spans="2:6" ht="29" x14ac:dyDescent="0.35">
      <c r="B26" s="45" t="s">
        <v>70</v>
      </c>
      <c r="C26" s="44" t="s">
        <v>55</v>
      </c>
      <c r="D26" s="16"/>
      <c r="E26" s="30">
        <f t="shared" si="2"/>
        <v>0</v>
      </c>
      <c r="F26" s="15"/>
    </row>
    <row r="27" spans="2:6" ht="29" x14ac:dyDescent="0.35">
      <c r="B27" s="45" t="s">
        <v>56</v>
      </c>
      <c r="C27" s="44" t="s">
        <v>57</v>
      </c>
      <c r="D27" s="16"/>
      <c r="E27" s="30">
        <f t="shared" si="2"/>
        <v>0</v>
      </c>
      <c r="F27" s="15"/>
    </row>
    <row r="28" spans="2:6" ht="29" x14ac:dyDescent="0.35">
      <c r="B28" s="45" t="s">
        <v>58</v>
      </c>
      <c r="C28" s="44" t="s">
        <v>57</v>
      </c>
      <c r="D28" s="16"/>
      <c r="E28" s="30">
        <f t="shared" si="2"/>
        <v>0</v>
      </c>
      <c r="F28" s="15"/>
    </row>
    <row r="29" spans="2:6" x14ac:dyDescent="0.35">
      <c r="B29" s="45"/>
      <c r="C29" s="45"/>
      <c r="D29" s="16"/>
      <c r="E29" s="30">
        <f t="shared" si="2"/>
        <v>0</v>
      </c>
      <c r="F29" s="15"/>
    </row>
    <row r="30" spans="2:6" x14ac:dyDescent="0.35">
      <c r="B30" s="45"/>
      <c r="C30" s="45"/>
      <c r="D30" s="16"/>
      <c r="E30" s="30">
        <f t="shared" si="2"/>
        <v>0</v>
      </c>
      <c r="F30" s="15"/>
    </row>
    <row r="31" spans="2:6" x14ac:dyDescent="0.35">
      <c r="B31" s="45"/>
      <c r="C31" s="45"/>
      <c r="D31" s="16"/>
      <c r="E31" s="30">
        <f t="shared" si="2"/>
        <v>0</v>
      </c>
      <c r="F31" s="15"/>
    </row>
    <row r="32" spans="2:6" x14ac:dyDescent="0.35">
      <c r="B32" s="45"/>
      <c r="C32" s="45"/>
      <c r="D32" s="16"/>
      <c r="E32" s="30">
        <f t="shared" si="2"/>
        <v>0</v>
      </c>
      <c r="F32" s="15"/>
    </row>
    <row r="33" spans="2:6" x14ac:dyDescent="0.35">
      <c r="B33" s="45"/>
      <c r="C33" s="45"/>
      <c r="D33" s="16"/>
      <c r="E33" s="30">
        <f t="shared" si="2"/>
        <v>0</v>
      </c>
      <c r="F33" s="15"/>
    </row>
    <row r="34" spans="2:6" x14ac:dyDescent="0.35">
      <c r="B34" s="45"/>
      <c r="C34" s="45"/>
      <c r="D34" s="16"/>
      <c r="E34" s="30">
        <f t="shared" si="2"/>
        <v>0</v>
      </c>
      <c r="F34" s="15"/>
    </row>
    <row r="35" spans="2:6" x14ac:dyDescent="0.35">
      <c r="B35" s="45"/>
      <c r="C35" s="45"/>
      <c r="D35" s="16"/>
      <c r="E35" s="30">
        <f t="shared" si="2"/>
        <v>0</v>
      </c>
      <c r="F35" s="15"/>
    </row>
    <row r="36" spans="2:6" x14ac:dyDescent="0.35">
      <c r="B36" s="45"/>
      <c r="C36" s="45"/>
      <c r="D36" s="16"/>
      <c r="E36" s="30">
        <f t="shared" si="2"/>
        <v>0</v>
      </c>
      <c r="F36" s="15"/>
    </row>
    <row r="37" spans="2:6" x14ac:dyDescent="0.35">
      <c r="B37" s="45"/>
      <c r="C37" s="45"/>
      <c r="D37" s="16"/>
      <c r="E37" s="30">
        <f t="shared" si="2"/>
        <v>0</v>
      </c>
      <c r="F37" s="15"/>
    </row>
    <row r="38" spans="2:6" x14ac:dyDescent="0.35">
      <c r="B38" s="45"/>
      <c r="C38" s="45"/>
      <c r="D38" s="16"/>
      <c r="E38" s="30">
        <f t="shared" si="2"/>
        <v>0</v>
      </c>
      <c r="F38" s="15"/>
    </row>
    <row r="39" spans="2:6" x14ac:dyDescent="0.35">
      <c r="B39" s="45"/>
      <c r="C39" s="45"/>
      <c r="D39" s="16"/>
      <c r="E39" s="30">
        <f t="shared" si="2"/>
        <v>0</v>
      </c>
      <c r="F39" s="15"/>
    </row>
    <row r="40" spans="2:6" x14ac:dyDescent="0.35">
      <c r="B40" s="45"/>
      <c r="C40" s="45"/>
      <c r="D40" s="16"/>
      <c r="E40" s="30">
        <f t="shared" si="2"/>
        <v>0</v>
      </c>
      <c r="F40" s="15"/>
    </row>
    <row r="41" spans="2:6" x14ac:dyDescent="0.35">
      <c r="B41" s="45"/>
      <c r="C41" s="45"/>
      <c r="D41" s="16"/>
      <c r="E41" s="30">
        <f t="shared" si="2"/>
        <v>0</v>
      </c>
      <c r="F41" s="15"/>
    </row>
    <row r="42" spans="2:6" x14ac:dyDescent="0.35">
      <c r="B42" s="45"/>
      <c r="C42" s="45"/>
      <c r="D42" s="16"/>
      <c r="E42" s="30">
        <f t="shared" si="2"/>
        <v>0</v>
      </c>
      <c r="F42" s="15"/>
    </row>
    <row r="43" spans="2:6" x14ac:dyDescent="0.35">
      <c r="B43" s="45"/>
      <c r="C43" s="45"/>
      <c r="D43" s="16"/>
      <c r="E43" s="30">
        <f t="shared" si="2"/>
        <v>0</v>
      </c>
      <c r="F43" s="15"/>
    </row>
    <row r="44" spans="2:6" x14ac:dyDescent="0.35">
      <c r="B44" s="45"/>
      <c r="C44" s="45"/>
      <c r="D44" s="16"/>
      <c r="E44" s="30">
        <f t="shared" si="2"/>
        <v>0</v>
      </c>
      <c r="F44" s="15"/>
    </row>
    <row r="45" spans="2:6" x14ac:dyDescent="0.35">
      <c r="B45" s="45"/>
      <c r="C45" s="45"/>
      <c r="D45" s="16"/>
      <c r="E45" s="30">
        <f t="shared" si="2"/>
        <v>0</v>
      </c>
      <c r="F45" s="15"/>
    </row>
    <row r="46" spans="2:6" x14ac:dyDescent="0.35">
      <c r="B46" s="45"/>
      <c r="C46" s="45"/>
      <c r="D46" s="16"/>
      <c r="E46" s="30">
        <f t="shared" si="2"/>
        <v>0</v>
      </c>
      <c r="F46" s="15"/>
    </row>
    <row r="47" spans="2:6" x14ac:dyDescent="0.35">
      <c r="B47" s="45"/>
      <c r="C47" s="45"/>
      <c r="D47" s="16"/>
      <c r="E47" s="30">
        <f t="shared" si="2"/>
        <v>0</v>
      </c>
      <c r="F47" s="15"/>
    </row>
    <row r="48" spans="2:6" x14ac:dyDescent="0.35">
      <c r="B48" s="45"/>
      <c r="C48" s="45"/>
      <c r="D48" s="16"/>
      <c r="E48" s="30">
        <f t="shared" si="2"/>
        <v>0</v>
      </c>
      <c r="F48" s="15"/>
    </row>
    <row r="49" spans="2:6" x14ac:dyDescent="0.35">
      <c r="B49" s="45"/>
      <c r="C49" s="45"/>
      <c r="D49" s="16"/>
      <c r="E49" s="30">
        <f t="shared" si="2"/>
        <v>0</v>
      </c>
      <c r="F49" s="15"/>
    </row>
    <row r="50" spans="2:6" x14ac:dyDescent="0.35">
      <c r="B50" s="45"/>
      <c r="C50" s="45"/>
      <c r="D50" s="16"/>
      <c r="E50" s="30">
        <f t="shared" si="2"/>
        <v>0</v>
      </c>
      <c r="F50" s="15"/>
    </row>
    <row r="51" spans="2:6" x14ac:dyDescent="0.35">
      <c r="B51" s="45"/>
      <c r="C51" s="45"/>
      <c r="D51" s="16"/>
      <c r="E51" s="30">
        <f t="shared" si="2"/>
        <v>0</v>
      </c>
      <c r="F51" s="15"/>
    </row>
    <row r="52" spans="2:6" x14ac:dyDescent="0.35">
      <c r="B52" s="45"/>
      <c r="C52" s="45"/>
      <c r="D52" s="16"/>
      <c r="E52" s="30">
        <f t="shared" si="2"/>
        <v>0</v>
      </c>
      <c r="F52" s="15"/>
    </row>
    <row r="53" spans="2:6" x14ac:dyDescent="0.35">
      <c r="B53" s="45"/>
      <c r="C53" s="45"/>
      <c r="D53" s="16"/>
      <c r="E53" s="30">
        <f t="shared" si="2"/>
        <v>0</v>
      </c>
      <c r="F53" s="15"/>
    </row>
    <row r="54" spans="2:6" x14ac:dyDescent="0.35">
      <c r="B54" s="45"/>
      <c r="C54" s="45"/>
      <c r="D54" s="16"/>
      <c r="E54" s="30">
        <f t="shared" si="2"/>
        <v>0</v>
      </c>
      <c r="F54" s="15"/>
    </row>
    <row r="55" spans="2:6" x14ac:dyDescent="0.35">
      <c r="B55" s="45"/>
      <c r="C55" s="45"/>
      <c r="D55" s="16"/>
      <c r="E55" s="30">
        <f t="shared" si="2"/>
        <v>0</v>
      </c>
      <c r="F55" s="15"/>
    </row>
    <row r="56" spans="2:6" x14ac:dyDescent="0.35">
      <c r="B56" s="45"/>
      <c r="C56" s="45"/>
      <c r="D56" s="16"/>
      <c r="E56" s="30">
        <f t="shared" si="2"/>
        <v>0</v>
      </c>
      <c r="F56" s="15"/>
    </row>
    <row r="57" spans="2:6" x14ac:dyDescent="0.35">
      <c r="B57" s="45"/>
      <c r="C57" s="45"/>
      <c r="D57" s="16"/>
      <c r="E57" s="30">
        <f t="shared" si="2"/>
        <v>0</v>
      </c>
      <c r="F57" s="15"/>
    </row>
    <row r="58" spans="2:6" x14ac:dyDescent="0.35">
      <c r="B58" s="45"/>
      <c r="C58" s="45"/>
      <c r="D58" s="16"/>
      <c r="E58" s="30">
        <f t="shared" si="2"/>
        <v>0</v>
      </c>
      <c r="F58" s="15"/>
    </row>
    <row r="59" spans="2:6" x14ac:dyDescent="0.35">
      <c r="B59" s="45"/>
      <c r="C59" s="45"/>
      <c r="D59" s="16"/>
      <c r="E59" s="30">
        <f t="shared" si="2"/>
        <v>0</v>
      </c>
      <c r="F59" s="15"/>
    </row>
    <row r="60" spans="2:6" x14ac:dyDescent="0.35">
      <c r="B60" s="45"/>
      <c r="C60" s="45"/>
      <c r="D60" s="16"/>
      <c r="E60" s="30">
        <f t="shared" si="2"/>
        <v>0</v>
      </c>
      <c r="F60" s="15"/>
    </row>
    <row r="61" spans="2:6" x14ac:dyDescent="0.35">
      <c r="B61" s="45"/>
      <c r="C61" s="45"/>
      <c r="D61" s="16"/>
      <c r="E61" s="30">
        <f t="shared" si="2"/>
        <v>0</v>
      </c>
      <c r="F61" s="15"/>
    </row>
    <row r="62" spans="2:6" x14ac:dyDescent="0.35">
      <c r="B62" s="45"/>
      <c r="C62" s="45"/>
      <c r="D62" s="16"/>
      <c r="E62" s="30">
        <f t="shared" si="2"/>
        <v>0</v>
      </c>
      <c r="F62" s="15"/>
    </row>
    <row r="63" spans="2:6" x14ac:dyDescent="0.35">
      <c r="B63" s="45"/>
      <c r="C63" s="45"/>
      <c r="D63" s="16"/>
      <c r="E63" s="30">
        <f t="shared" si="2"/>
        <v>0</v>
      </c>
      <c r="F63" s="15"/>
    </row>
    <row r="64" spans="2:6" x14ac:dyDescent="0.35">
      <c r="B64" s="45"/>
      <c r="C64" s="45"/>
      <c r="D64" s="16"/>
      <c r="E64" s="30">
        <f t="shared" si="2"/>
        <v>0</v>
      </c>
      <c r="F64" s="15"/>
    </row>
    <row r="65" spans="2:6" x14ac:dyDescent="0.35">
      <c r="B65" s="45"/>
      <c r="C65" s="45"/>
      <c r="D65" s="16"/>
      <c r="E65" s="30">
        <f t="shared" si="2"/>
        <v>0</v>
      </c>
      <c r="F65" s="15"/>
    </row>
    <row r="66" spans="2:6" x14ac:dyDescent="0.35">
      <c r="B66" s="45"/>
      <c r="C66" s="45"/>
      <c r="D66" s="16"/>
      <c r="E66" s="30">
        <f t="shared" si="2"/>
        <v>0</v>
      </c>
      <c r="F66" s="15"/>
    </row>
    <row r="67" spans="2:6" x14ac:dyDescent="0.35">
      <c r="B67" s="45"/>
      <c r="C67" s="45"/>
      <c r="D67" s="16"/>
      <c r="E67" s="30">
        <f t="shared" si="2"/>
        <v>0</v>
      </c>
      <c r="F67" s="15"/>
    </row>
    <row r="68" spans="2:6" x14ac:dyDescent="0.35">
      <c r="B68" s="45"/>
      <c r="C68" s="45"/>
      <c r="D68" s="16"/>
      <c r="E68" s="30">
        <f t="shared" si="2"/>
        <v>0</v>
      </c>
      <c r="F68" s="15"/>
    </row>
    <row r="69" spans="2:6" x14ac:dyDescent="0.35">
      <c r="B69" s="45"/>
      <c r="C69" s="45"/>
      <c r="D69" s="16"/>
      <c r="E69" s="30">
        <f t="shared" si="2"/>
        <v>0</v>
      </c>
      <c r="F69" s="15"/>
    </row>
    <row r="70" spans="2:6" x14ac:dyDescent="0.35">
      <c r="B70" s="45"/>
      <c r="C70" s="45"/>
      <c r="D70" s="16"/>
      <c r="E70" s="30">
        <f t="shared" si="2"/>
        <v>0</v>
      </c>
      <c r="F70" s="15"/>
    </row>
    <row r="71" spans="2:6" x14ac:dyDescent="0.35">
      <c r="B71" s="45"/>
      <c r="C71" s="45"/>
      <c r="D71" s="16"/>
      <c r="E71" s="30">
        <f t="shared" si="2"/>
        <v>0</v>
      </c>
      <c r="F71" s="15"/>
    </row>
    <row r="72" spans="2:6" x14ac:dyDescent="0.35">
      <c r="B72" s="45"/>
      <c r="C72" s="45"/>
      <c r="D72" s="16"/>
      <c r="E72" s="30">
        <f t="shared" si="2"/>
        <v>0</v>
      </c>
      <c r="F72" s="15"/>
    </row>
    <row r="73" spans="2:6" x14ac:dyDescent="0.35">
      <c r="B73" s="45"/>
      <c r="C73" s="45"/>
      <c r="D73" s="16"/>
      <c r="E73" s="30">
        <f t="shared" si="2"/>
        <v>0</v>
      </c>
      <c r="F73" s="15"/>
    </row>
    <row r="74" spans="2:6" x14ac:dyDescent="0.35">
      <c r="B74" s="45"/>
      <c r="C74" s="45"/>
      <c r="D74" s="16"/>
      <c r="E74" s="30">
        <f t="shared" si="2"/>
        <v>0</v>
      </c>
      <c r="F74" s="15"/>
    </row>
    <row r="75" spans="2:6" x14ac:dyDescent="0.35">
      <c r="B75" s="45"/>
      <c r="C75" s="45"/>
      <c r="D75" s="16"/>
      <c r="E75" s="30">
        <f t="shared" si="2"/>
        <v>0</v>
      </c>
      <c r="F75" s="15"/>
    </row>
    <row r="76" spans="2:6" x14ac:dyDescent="0.35">
      <c r="B76" s="45"/>
      <c r="C76" s="45"/>
      <c r="D76" s="16"/>
      <c r="E76" s="30">
        <f t="shared" si="2"/>
        <v>0</v>
      </c>
      <c r="F76" s="15"/>
    </row>
    <row r="77" spans="2:6" x14ac:dyDescent="0.35">
      <c r="B77" s="45"/>
      <c r="C77" s="45"/>
      <c r="D77" s="16"/>
      <c r="E77" s="30">
        <f t="shared" si="2"/>
        <v>0</v>
      </c>
      <c r="F77" s="15"/>
    </row>
    <row r="78" spans="2:6" x14ac:dyDescent="0.35">
      <c r="B78" s="45"/>
      <c r="C78" s="45"/>
      <c r="D78" s="16"/>
      <c r="E78" s="30">
        <f t="shared" si="2"/>
        <v>0</v>
      </c>
      <c r="F78" s="15"/>
    </row>
    <row r="79" spans="2:6" x14ac:dyDescent="0.35">
      <c r="B79" s="45"/>
      <c r="C79" s="45"/>
      <c r="D79" s="16"/>
      <c r="E79" s="30">
        <f t="shared" si="2"/>
        <v>0</v>
      </c>
      <c r="F79" s="15"/>
    </row>
    <row r="80" spans="2:6" x14ac:dyDescent="0.35">
      <c r="B80" s="45"/>
      <c r="C80" s="45"/>
      <c r="D80" s="16"/>
      <c r="E80" s="30">
        <f t="shared" si="2"/>
        <v>0</v>
      </c>
      <c r="F80" s="15"/>
    </row>
    <row r="81" spans="2:6" x14ac:dyDescent="0.35">
      <c r="B81" s="45"/>
      <c r="C81" s="45"/>
      <c r="D81" s="16"/>
      <c r="E81" s="30">
        <f t="shared" si="2"/>
        <v>0</v>
      </c>
      <c r="F81" s="15"/>
    </row>
    <row r="82" spans="2:6" x14ac:dyDescent="0.35">
      <c r="B82" s="45"/>
      <c r="C82" s="45"/>
      <c r="D82" s="16"/>
      <c r="E82" s="30">
        <f t="shared" si="2"/>
        <v>0</v>
      </c>
      <c r="F82" s="15"/>
    </row>
    <row r="83" spans="2:6" x14ac:dyDescent="0.35">
      <c r="B83" s="45"/>
      <c r="C83" s="45"/>
      <c r="D83" s="16"/>
      <c r="E83" s="30">
        <f t="shared" si="2"/>
        <v>0</v>
      </c>
      <c r="F83" s="15"/>
    </row>
    <row r="84" spans="2:6" x14ac:dyDescent="0.35">
      <c r="B84" s="45"/>
      <c r="C84" s="45"/>
      <c r="D84" s="16"/>
      <c r="E84" s="30">
        <f t="shared" si="2"/>
        <v>0</v>
      </c>
      <c r="F84" s="15"/>
    </row>
    <row r="85" spans="2:6" x14ac:dyDescent="0.35">
      <c r="B85" s="45"/>
      <c r="C85" s="45"/>
      <c r="D85" s="16"/>
      <c r="E85" s="30">
        <f t="shared" ref="E85:E98" si="3">D85</f>
        <v>0</v>
      </c>
      <c r="F85" s="15"/>
    </row>
    <row r="86" spans="2:6" x14ac:dyDescent="0.35">
      <c r="B86" s="45"/>
      <c r="C86" s="45"/>
      <c r="D86" s="16"/>
      <c r="E86" s="30">
        <f t="shared" si="3"/>
        <v>0</v>
      </c>
      <c r="F86" s="15"/>
    </row>
    <row r="87" spans="2:6" x14ac:dyDescent="0.35">
      <c r="B87" s="45"/>
      <c r="C87" s="45"/>
      <c r="D87" s="16"/>
      <c r="E87" s="30">
        <f t="shared" si="3"/>
        <v>0</v>
      </c>
      <c r="F87" s="15"/>
    </row>
    <row r="88" spans="2:6" x14ac:dyDescent="0.35">
      <c r="B88" s="45"/>
      <c r="C88" s="45"/>
      <c r="D88" s="16"/>
      <c r="E88" s="30">
        <f t="shared" si="3"/>
        <v>0</v>
      </c>
      <c r="F88" s="15"/>
    </row>
    <row r="89" spans="2:6" x14ac:dyDescent="0.35">
      <c r="B89" s="45"/>
      <c r="C89" s="45"/>
      <c r="D89" s="16"/>
      <c r="E89" s="30">
        <f t="shared" si="3"/>
        <v>0</v>
      </c>
      <c r="F89" s="15"/>
    </row>
    <row r="90" spans="2:6" x14ac:dyDescent="0.35">
      <c r="B90" s="45"/>
      <c r="C90" s="45"/>
      <c r="D90" s="16"/>
      <c r="E90" s="30">
        <f t="shared" si="3"/>
        <v>0</v>
      </c>
      <c r="F90" s="15"/>
    </row>
    <row r="91" spans="2:6" x14ac:dyDescent="0.35">
      <c r="B91" s="45"/>
      <c r="C91" s="45"/>
      <c r="D91" s="16"/>
      <c r="E91" s="30">
        <f t="shared" si="3"/>
        <v>0</v>
      </c>
      <c r="F91" s="15"/>
    </row>
    <row r="92" spans="2:6" x14ac:dyDescent="0.35">
      <c r="B92" s="45"/>
      <c r="C92" s="45"/>
      <c r="D92" s="16"/>
      <c r="E92" s="30">
        <f t="shared" si="3"/>
        <v>0</v>
      </c>
      <c r="F92" s="15"/>
    </row>
    <row r="93" spans="2:6" x14ac:dyDescent="0.35">
      <c r="B93" s="45"/>
      <c r="C93" s="45"/>
      <c r="D93" s="16"/>
      <c r="E93" s="30">
        <f t="shared" si="3"/>
        <v>0</v>
      </c>
      <c r="F93" s="15"/>
    </row>
    <row r="94" spans="2:6" x14ac:dyDescent="0.35">
      <c r="B94" s="45"/>
      <c r="C94" s="45"/>
      <c r="D94" s="16"/>
      <c r="E94" s="30">
        <f t="shared" si="3"/>
        <v>0</v>
      </c>
      <c r="F94" s="15"/>
    </row>
    <row r="95" spans="2:6" x14ac:dyDescent="0.35">
      <c r="B95" s="45"/>
      <c r="C95" s="45"/>
      <c r="D95" s="16"/>
      <c r="E95" s="30">
        <f t="shared" si="3"/>
        <v>0</v>
      </c>
      <c r="F95" s="15"/>
    </row>
    <row r="96" spans="2:6" x14ac:dyDescent="0.35">
      <c r="B96" s="45"/>
      <c r="C96" s="45"/>
      <c r="D96" s="16"/>
      <c r="E96" s="30">
        <f t="shared" si="3"/>
        <v>0</v>
      </c>
      <c r="F96" s="15"/>
    </row>
    <row r="97" spans="2:6" x14ac:dyDescent="0.35">
      <c r="B97" s="45"/>
      <c r="C97" s="45"/>
      <c r="D97" s="16"/>
      <c r="E97" s="30">
        <f t="shared" si="3"/>
        <v>0</v>
      </c>
      <c r="F97" s="15"/>
    </row>
    <row r="98" spans="2:6" x14ac:dyDescent="0.35">
      <c r="B98" s="49" t="s">
        <v>59</v>
      </c>
      <c r="C98" s="45"/>
      <c r="D98" s="29">
        <f>SUM(D20:D97)</f>
        <v>0</v>
      </c>
      <c r="E98" s="32">
        <f t="shared" si="3"/>
        <v>0</v>
      </c>
      <c r="F98" s="15"/>
    </row>
  </sheetData>
  <sheetProtection algorithmName="SHA-512" hashValue="etL6wfNpgOUEUK0AOd5tkPYxt2duYw9tCvtBjghVaqTJO6xJgnh9CtG1PkGRDHormQwcvNwvFHiR0whZg6R/8g==" saltValue="tQZ7SvsNlEDUQxqIhKP8RA==" spinCount="100000" sheet="1" insertRows="0" deleteRows="0" selectLockedCells="1"/>
  <conditionalFormatting sqref="E8:F16">
    <cfRule type="cellIs" dxfId="2" priority="1" operator="lessThan">
      <formula>0</formula>
    </cfRule>
  </conditionalFormatting>
  <dataValidations count="2">
    <dataValidation type="list" allowBlank="1" showInputMessage="1" showErrorMessage="1" errorTitle="Invalid entry" error="Please select type from drop down menu only - enter specifics into desciption field " sqref="B21:B97" xr:uid="{1FA22697-637B-4BE9-8A38-DF1297E97466}">
      <formula1>typelist</formula1>
    </dataValidation>
    <dataValidation type="list" allowBlank="1" showInputMessage="1" showErrorMessage="1" errorTitle="Invalid entry" error="Please select type from drop down menu only - enter specifics into desciption field " promptTitle="Please select from dropdown menu" sqref="B20" xr:uid="{22D9211D-57A2-4521-BF3B-B3A5586C44AE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5725C-1DAB-4C91-8018-9F80A2718015}">
  <dimension ref="B2:G104"/>
  <sheetViews>
    <sheetView topLeftCell="A8" zoomScale="90" zoomScaleNormal="90" workbookViewId="0">
      <selection activeCell="D16" sqref="D16"/>
    </sheetView>
  </sheetViews>
  <sheetFormatPr defaultColWidth="8.81640625" defaultRowHeight="14.5" x14ac:dyDescent="0.35"/>
  <cols>
    <col min="1" max="1" width="4" style="20" customWidth="1"/>
    <col min="2" max="2" width="43.7265625" style="20" customWidth="1"/>
    <col min="3" max="3" width="55.81640625" style="20" customWidth="1"/>
    <col min="4" max="4" width="36.81640625" style="20" customWidth="1"/>
    <col min="5" max="6" width="21" style="19" customWidth="1"/>
    <col min="7" max="7" width="57.1796875" style="20" customWidth="1"/>
    <col min="8" max="8" width="9.1796875" style="20" customWidth="1"/>
    <col min="9" max="16384" width="8.81640625" style="20"/>
  </cols>
  <sheetData>
    <row r="2" spans="2:7" ht="21" x14ac:dyDescent="0.5">
      <c r="B2" s="17" t="s">
        <v>19</v>
      </c>
      <c r="C2" s="17"/>
      <c r="D2" s="18"/>
    </row>
    <row r="3" spans="2:7" ht="21.5" thickBot="1" x14ac:dyDescent="0.55000000000000004">
      <c r="B3" s="17" t="s">
        <v>20</v>
      </c>
      <c r="C3" s="17"/>
    </row>
    <row r="4" spans="2:7" ht="21" x14ac:dyDescent="0.5">
      <c r="B4" s="17" t="s">
        <v>10</v>
      </c>
      <c r="C4" s="17"/>
      <c r="F4" s="21" t="s">
        <v>71</v>
      </c>
    </row>
    <row r="5" spans="2:7" ht="21.5" thickBot="1" x14ac:dyDescent="0.55000000000000004">
      <c r="B5" s="17" t="s">
        <v>22</v>
      </c>
      <c r="C5" s="17"/>
      <c r="F5" s="22">
        <f>IF(AND($C$7="Feasibility Studies",$C$6="Spinout/Microbusiness/ Small Enterprise"),70%,IF(AND($C$7="Industrial Research",$C$6="Spinout/Microbusiness/ Small Enterprise"),70%,IF(AND($C$7="Experimental Development",$C$6="Spinout/Microbusiness/ Small Enterprise"),45%,IF(AND($C$7="Feasibility Studies",$C$6="Medium Enterprise"),60%,IF(AND($C$7="Industrial research",$C$6="Medium Enterprise"),60%,IF(AND($C$7="Experimental Development",$C$6="Medium Enterprise"),35%,IF(AND($C$7="Feasibility Studies",$C$6="Large Enterprise"),25%,IF(AND($C$7="Industrial research",$C$6="Large Enterprise"),25%,IF(AND($C$7="Experimental Development",$C$6="Large Enterprise"),25%)))))))))</f>
        <v>0.7</v>
      </c>
    </row>
    <row r="6" spans="2:7" ht="21.5" thickBot="1" x14ac:dyDescent="0.55000000000000004">
      <c r="B6" s="17" t="s">
        <v>72</v>
      </c>
      <c r="C6" s="17" t="s">
        <v>73</v>
      </c>
      <c r="D6" s="19" t="s">
        <v>74</v>
      </c>
    </row>
    <row r="7" spans="2:7" ht="21" x14ac:dyDescent="0.5">
      <c r="B7" s="17" t="s">
        <v>75</v>
      </c>
      <c r="C7" s="17" t="s">
        <v>76</v>
      </c>
      <c r="F7" s="21" t="s">
        <v>21</v>
      </c>
    </row>
    <row r="8" spans="2:7" ht="16" thickBot="1" x14ac:dyDescent="0.4">
      <c r="F8" s="23">
        <f>E97</f>
        <v>0</v>
      </c>
    </row>
    <row r="10" spans="2:7" ht="15.5" x14ac:dyDescent="0.35">
      <c r="B10" s="24" t="s">
        <v>23</v>
      </c>
      <c r="C10" s="24" t="s">
        <v>24</v>
      </c>
      <c r="D10" s="24" t="s">
        <v>25</v>
      </c>
      <c r="E10" s="24" t="s">
        <v>26</v>
      </c>
      <c r="F10" s="24" t="s">
        <v>27</v>
      </c>
      <c r="G10" s="47"/>
    </row>
    <row r="11" spans="2:7" ht="15" customHeight="1" x14ac:dyDescent="0.35">
      <c r="B11" s="2" t="s">
        <v>28</v>
      </c>
      <c r="C11" s="57"/>
      <c r="D11" s="30">
        <f>SUMIF($B$19:$B$96, "personnel", $E$19:$E$96)</f>
        <v>0</v>
      </c>
      <c r="E11" s="30">
        <f>C11-D11</f>
        <v>0</v>
      </c>
      <c r="F11" s="31" t="e">
        <f>E11/C11</f>
        <v>#DIV/0!</v>
      </c>
      <c r="G11" s="47"/>
    </row>
    <row r="12" spans="2:7" x14ac:dyDescent="0.35">
      <c r="B12" s="2" t="s">
        <v>29</v>
      </c>
      <c r="C12" s="57"/>
      <c r="D12" s="30">
        <f>SUMIF($B$19:$B$96, "consumables and minor equipment", $E$19:$E$96)</f>
        <v>0</v>
      </c>
      <c r="E12" s="30">
        <f t="shared" ref="E12:E15" si="0">C12-D12</f>
        <v>0</v>
      </c>
      <c r="F12" s="31" t="e">
        <f t="shared" ref="F12:F15" si="1">E12/C12</f>
        <v>#DIV/0!</v>
      </c>
      <c r="G12" s="47"/>
    </row>
    <row r="13" spans="2:7" x14ac:dyDescent="0.35">
      <c r="B13" s="2" t="s">
        <v>30</v>
      </c>
      <c r="C13" s="57"/>
      <c r="D13" s="30">
        <f>SUMIF($B$19:$B$96, "travel", $E$19:$E$96)</f>
        <v>0</v>
      </c>
      <c r="E13" s="30">
        <f t="shared" si="0"/>
        <v>0</v>
      </c>
      <c r="F13" s="31" t="e">
        <f t="shared" si="1"/>
        <v>#DIV/0!</v>
      </c>
      <c r="G13" s="47"/>
    </row>
    <row r="14" spans="2:7" x14ac:dyDescent="0.35">
      <c r="B14" s="15" t="s">
        <v>31</v>
      </c>
      <c r="C14" s="57"/>
      <c r="D14" s="30">
        <f>SUMIF($B$19:$B$96, "other", $E$19:$E$96)</f>
        <v>0</v>
      </c>
      <c r="E14" s="30">
        <f t="shared" si="0"/>
        <v>0</v>
      </c>
      <c r="F14" s="31" t="e">
        <f t="shared" si="1"/>
        <v>#DIV/0!</v>
      </c>
      <c r="G14" s="47"/>
    </row>
    <row r="15" spans="2:7" x14ac:dyDescent="0.35">
      <c r="B15" s="15" t="s">
        <v>35</v>
      </c>
      <c r="C15" s="57"/>
      <c r="D15" s="30">
        <f>SUMIF($B$19:$B$96, "non-royce facilities", $E$19:$E$96)</f>
        <v>0</v>
      </c>
      <c r="E15" s="30">
        <f t="shared" si="0"/>
        <v>0</v>
      </c>
      <c r="F15" s="31" t="e">
        <f t="shared" si="1"/>
        <v>#DIV/0!</v>
      </c>
      <c r="G15" s="47"/>
    </row>
    <row r="16" spans="2:7" x14ac:dyDescent="0.35">
      <c r="B16" s="26" t="s">
        <v>36</v>
      </c>
      <c r="C16" s="32">
        <f>SUM(C11:C15)</f>
        <v>0</v>
      </c>
      <c r="D16" s="32">
        <f>ROUND(SUM(D11:D15),2)</f>
        <v>0</v>
      </c>
      <c r="E16" s="32">
        <f>SUM(E11:E15)</f>
        <v>0</v>
      </c>
      <c r="F16" s="33"/>
      <c r="G16" s="47"/>
    </row>
    <row r="18" spans="2:7" s="25" customFormat="1" ht="15.5" x14ac:dyDescent="0.35">
      <c r="B18" s="24" t="s">
        <v>38</v>
      </c>
      <c r="C18" s="24" t="s">
        <v>39</v>
      </c>
      <c r="D18" s="24" t="s">
        <v>40</v>
      </c>
      <c r="E18" s="24" t="s">
        <v>77</v>
      </c>
      <c r="F18" s="24" t="s">
        <v>42</v>
      </c>
      <c r="G18" s="41"/>
    </row>
    <row r="19" spans="2:7" x14ac:dyDescent="0.35">
      <c r="B19" s="15" t="s">
        <v>43</v>
      </c>
      <c r="C19" s="44" t="s">
        <v>78</v>
      </c>
      <c r="D19" s="16"/>
      <c r="E19" s="30">
        <f>ROUND(D19*$F$5,2)</f>
        <v>0</v>
      </c>
      <c r="F19" s="15"/>
    </row>
    <row r="20" spans="2:7" ht="29" x14ac:dyDescent="0.35">
      <c r="B20" s="15" t="s">
        <v>43</v>
      </c>
      <c r="C20" s="44" t="s">
        <v>79</v>
      </c>
      <c r="D20" s="16"/>
      <c r="E20" s="30">
        <f t="shared" ref="E20:E83" si="2">ROUND(D20*$F$5,2)</f>
        <v>0</v>
      </c>
      <c r="F20" s="15"/>
    </row>
    <row r="21" spans="2:7" ht="29" x14ac:dyDescent="0.35">
      <c r="B21" s="15" t="s">
        <v>43</v>
      </c>
      <c r="C21" s="44" t="s">
        <v>80</v>
      </c>
      <c r="D21" s="16"/>
      <c r="E21" s="30">
        <f t="shared" si="2"/>
        <v>0</v>
      </c>
      <c r="F21" s="15"/>
    </row>
    <row r="22" spans="2:7" x14ac:dyDescent="0.35">
      <c r="B22" s="15" t="s">
        <v>46</v>
      </c>
      <c r="C22" s="44" t="s">
        <v>81</v>
      </c>
      <c r="D22" s="16"/>
      <c r="E22" s="30">
        <f t="shared" si="2"/>
        <v>0</v>
      </c>
      <c r="F22" s="15"/>
    </row>
    <row r="23" spans="2:7" x14ac:dyDescent="0.35">
      <c r="B23" s="15" t="s">
        <v>46</v>
      </c>
      <c r="C23" s="44" t="s">
        <v>82</v>
      </c>
      <c r="D23" s="16"/>
      <c r="E23" s="30">
        <f t="shared" si="2"/>
        <v>0</v>
      </c>
      <c r="F23" s="15"/>
    </row>
    <row r="24" spans="2:7" ht="29" x14ac:dyDescent="0.35">
      <c r="B24" s="15" t="s">
        <v>48</v>
      </c>
      <c r="C24" s="44" t="s">
        <v>83</v>
      </c>
      <c r="D24" s="16"/>
      <c r="E24" s="30">
        <f t="shared" si="2"/>
        <v>0</v>
      </c>
      <c r="F24" s="15"/>
    </row>
    <row r="25" spans="2:7" ht="29" x14ac:dyDescent="0.35">
      <c r="B25" s="15" t="s">
        <v>48</v>
      </c>
      <c r="C25" s="44" t="s">
        <v>84</v>
      </c>
      <c r="D25" s="16"/>
      <c r="E25" s="30">
        <f t="shared" si="2"/>
        <v>0</v>
      </c>
      <c r="F25" s="15"/>
    </row>
    <row r="26" spans="2:7" ht="29" x14ac:dyDescent="0.35">
      <c r="B26" s="15" t="s">
        <v>48</v>
      </c>
      <c r="C26" s="44" t="s">
        <v>85</v>
      </c>
      <c r="D26" s="16"/>
      <c r="E26" s="30">
        <f t="shared" si="2"/>
        <v>0</v>
      </c>
      <c r="F26" s="15"/>
    </row>
    <row r="27" spans="2:7" x14ac:dyDescent="0.35">
      <c r="B27" s="15" t="s">
        <v>50</v>
      </c>
      <c r="C27" s="59" t="s">
        <v>86</v>
      </c>
      <c r="D27" s="16"/>
      <c r="E27" s="30">
        <f t="shared" si="2"/>
        <v>0</v>
      </c>
      <c r="F27" s="15"/>
    </row>
    <row r="28" spans="2:7" ht="29" x14ac:dyDescent="0.35">
      <c r="B28" s="15" t="s">
        <v>58</v>
      </c>
      <c r="C28" s="59" t="s">
        <v>57</v>
      </c>
      <c r="D28" s="16"/>
      <c r="E28" s="30">
        <f t="shared" si="2"/>
        <v>0</v>
      </c>
      <c r="F28" s="15"/>
    </row>
    <row r="29" spans="2:7" x14ac:dyDescent="0.35">
      <c r="B29" s="15"/>
      <c r="C29" s="45"/>
      <c r="D29" s="16"/>
      <c r="E29" s="30">
        <f t="shared" si="2"/>
        <v>0</v>
      </c>
      <c r="F29" s="15"/>
    </row>
    <row r="30" spans="2:7" x14ac:dyDescent="0.35">
      <c r="B30" s="15"/>
      <c r="C30" s="45"/>
      <c r="D30" s="16"/>
      <c r="E30" s="30">
        <f t="shared" si="2"/>
        <v>0</v>
      </c>
      <c r="F30" s="15"/>
    </row>
    <row r="31" spans="2:7" x14ac:dyDescent="0.35">
      <c r="B31" s="15"/>
      <c r="C31" s="45"/>
      <c r="D31" s="16"/>
      <c r="E31" s="30">
        <f t="shared" si="2"/>
        <v>0</v>
      </c>
      <c r="F31" s="15"/>
    </row>
    <row r="32" spans="2:7" x14ac:dyDescent="0.35">
      <c r="B32" s="15"/>
      <c r="C32" s="45"/>
      <c r="D32" s="16"/>
      <c r="E32" s="30">
        <f t="shared" si="2"/>
        <v>0</v>
      </c>
      <c r="F32" s="15"/>
    </row>
    <row r="33" spans="2:6" x14ac:dyDescent="0.35">
      <c r="B33" s="15"/>
      <c r="C33" s="45"/>
      <c r="D33" s="16"/>
      <c r="E33" s="30">
        <f t="shared" si="2"/>
        <v>0</v>
      </c>
      <c r="F33" s="15"/>
    </row>
    <row r="34" spans="2:6" x14ac:dyDescent="0.35">
      <c r="B34" s="15"/>
      <c r="C34" s="45"/>
      <c r="D34" s="16"/>
      <c r="E34" s="30">
        <f t="shared" si="2"/>
        <v>0</v>
      </c>
      <c r="F34" s="15"/>
    </row>
    <row r="35" spans="2:6" x14ac:dyDescent="0.35">
      <c r="B35" s="15"/>
      <c r="C35" s="45"/>
      <c r="D35" s="16"/>
      <c r="E35" s="30">
        <f t="shared" si="2"/>
        <v>0</v>
      </c>
      <c r="F35" s="15"/>
    </row>
    <row r="36" spans="2:6" x14ac:dyDescent="0.35">
      <c r="B36" s="15"/>
      <c r="C36" s="45"/>
      <c r="D36" s="16"/>
      <c r="E36" s="30">
        <f t="shared" si="2"/>
        <v>0</v>
      </c>
      <c r="F36" s="15"/>
    </row>
    <row r="37" spans="2:6" x14ac:dyDescent="0.35">
      <c r="B37" s="15"/>
      <c r="C37" s="45"/>
      <c r="D37" s="16"/>
      <c r="E37" s="30">
        <f t="shared" si="2"/>
        <v>0</v>
      </c>
      <c r="F37" s="15"/>
    </row>
    <row r="38" spans="2:6" x14ac:dyDescent="0.35">
      <c r="B38" s="15"/>
      <c r="C38" s="45"/>
      <c r="D38" s="16"/>
      <c r="E38" s="30">
        <f t="shared" si="2"/>
        <v>0</v>
      </c>
      <c r="F38" s="15"/>
    </row>
    <row r="39" spans="2:6" x14ac:dyDescent="0.35">
      <c r="B39" s="15"/>
      <c r="C39" s="45"/>
      <c r="D39" s="16"/>
      <c r="E39" s="30">
        <f t="shared" si="2"/>
        <v>0</v>
      </c>
      <c r="F39" s="15"/>
    </row>
    <row r="40" spans="2:6" x14ac:dyDescent="0.35">
      <c r="B40" s="15"/>
      <c r="C40" s="45"/>
      <c r="D40" s="16"/>
      <c r="E40" s="30">
        <f t="shared" si="2"/>
        <v>0</v>
      </c>
      <c r="F40" s="15"/>
    </row>
    <row r="41" spans="2:6" x14ac:dyDescent="0.35">
      <c r="B41" s="15"/>
      <c r="C41" s="45"/>
      <c r="D41" s="16"/>
      <c r="E41" s="30">
        <f t="shared" si="2"/>
        <v>0</v>
      </c>
      <c r="F41" s="15"/>
    </row>
    <row r="42" spans="2:6" x14ac:dyDescent="0.35">
      <c r="B42" s="15"/>
      <c r="C42" s="45"/>
      <c r="D42" s="16"/>
      <c r="E42" s="30">
        <f t="shared" si="2"/>
        <v>0</v>
      </c>
      <c r="F42" s="15"/>
    </row>
    <row r="43" spans="2:6" x14ac:dyDescent="0.35">
      <c r="B43" s="15"/>
      <c r="C43" s="45"/>
      <c r="D43" s="16"/>
      <c r="E43" s="30">
        <f t="shared" si="2"/>
        <v>0</v>
      </c>
      <c r="F43" s="15"/>
    </row>
    <row r="44" spans="2:6" x14ac:dyDescent="0.35">
      <c r="B44" s="15"/>
      <c r="C44" s="45"/>
      <c r="D44" s="16"/>
      <c r="E44" s="30">
        <f t="shared" si="2"/>
        <v>0</v>
      </c>
      <c r="F44" s="15"/>
    </row>
    <row r="45" spans="2:6" x14ac:dyDescent="0.35">
      <c r="B45" s="15"/>
      <c r="C45" s="45"/>
      <c r="D45" s="16"/>
      <c r="E45" s="30">
        <f t="shared" si="2"/>
        <v>0</v>
      </c>
      <c r="F45" s="15"/>
    </row>
    <row r="46" spans="2:6" x14ac:dyDescent="0.35">
      <c r="B46" s="15"/>
      <c r="C46" s="45"/>
      <c r="D46" s="16"/>
      <c r="E46" s="30">
        <f t="shared" si="2"/>
        <v>0</v>
      </c>
      <c r="F46" s="15"/>
    </row>
    <row r="47" spans="2:6" x14ac:dyDescent="0.35">
      <c r="B47" s="15"/>
      <c r="C47" s="45"/>
      <c r="D47" s="16"/>
      <c r="E47" s="30">
        <f t="shared" si="2"/>
        <v>0</v>
      </c>
      <c r="F47" s="15"/>
    </row>
    <row r="48" spans="2:6" x14ac:dyDescent="0.35">
      <c r="B48" s="15"/>
      <c r="C48" s="45"/>
      <c r="D48" s="16"/>
      <c r="E48" s="30">
        <f t="shared" si="2"/>
        <v>0</v>
      </c>
      <c r="F48" s="15"/>
    </row>
    <row r="49" spans="2:6" x14ac:dyDescent="0.35">
      <c r="B49" s="15"/>
      <c r="C49" s="45"/>
      <c r="D49" s="16"/>
      <c r="E49" s="30">
        <f t="shared" si="2"/>
        <v>0</v>
      </c>
      <c r="F49" s="15"/>
    </row>
    <row r="50" spans="2:6" x14ac:dyDescent="0.35">
      <c r="B50" s="15"/>
      <c r="C50" s="45"/>
      <c r="D50" s="16"/>
      <c r="E50" s="30">
        <f t="shared" si="2"/>
        <v>0</v>
      </c>
      <c r="F50" s="15"/>
    </row>
    <row r="51" spans="2:6" x14ac:dyDescent="0.35">
      <c r="B51" s="15"/>
      <c r="C51" s="45"/>
      <c r="D51" s="16"/>
      <c r="E51" s="30">
        <f t="shared" si="2"/>
        <v>0</v>
      </c>
      <c r="F51" s="15"/>
    </row>
    <row r="52" spans="2:6" x14ac:dyDescent="0.35">
      <c r="B52" s="15"/>
      <c r="C52" s="45"/>
      <c r="D52" s="16"/>
      <c r="E52" s="30">
        <f t="shared" si="2"/>
        <v>0</v>
      </c>
      <c r="F52" s="15"/>
    </row>
    <row r="53" spans="2:6" x14ac:dyDescent="0.35">
      <c r="B53" s="15"/>
      <c r="C53" s="45"/>
      <c r="D53" s="16"/>
      <c r="E53" s="30">
        <f t="shared" si="2"/>
        <v>0</v>
      </c>
      <c r="F53" s="15"/>
    </row>
    <row r="54" spans="2:6" x14ac:dyDescent="0.35">
      <c r="B54" s="15"/>
      <c r="C54" s="45"/>
      <c r="D54" s="16"/>
      <c r="E54" s="30">
        <f t="shared" si="2"/>
        <v>0</v>
      </c>
      <c r="F54" s="15"/>
    </row>
    <row r="55" spans="2:6" x14ac:dyDescent="0.35">
      <c r="B55" s="15"/>
      <c r="C55" s="45"/>
      <c r="D55" s="16"/>
      <c r="E55" s="30">
        <f t="shared" si="2"/>
        <v>0</v>
      </c>
      <c r="F55" s="15"/>
    </row>
    <row r="56" spans="2:6" x14ac:dyDescent="0.35">
      <c r="B56" s="15"/>
      <c r="C56" s="45"/>
      <c r="D56" s="16"/>
      <c r="E56" s="30">
        <f t="shared" si="2"/>
        <v>0</v>
      </c>
      <c r="F56" s="15"/>
    </row>
    <row r="57" spans="2:6" x14ac:dyDescent="0.35">
      <c r="B57" s="15"/>
      <c r="C57" s="45"/>
      <c r="D57" s="16"/>
      <c r="E57" s="30">
        <f t="shared" si="2"/>
        <v>0</v>
      </c>
      <c r="F57" s="15"/>
    </row>
    <row r="58" spans="2:6" x14ac:dyDescent="0.35">
      <c r="B58" s="15"/>
      <c r="C58" s="45"/>
      <c r="D58" s="16"/>
      <c r="E58" s="30">
        <f t="shared" si="2"/>
        <v>0</v>
      </c>
      <c r="F58" s="15"/>
    </row>
    <row r="59" spans="2:6" x14ac:dyDescent="0.35">
      <c r="B59" s="15"/>
      <c r="C59" s="45"/>
      <c r="D59" s="16"/>
      <c r="E59" s="30">
        <f t="shared" si="2"/>
        <v>0</v>
      </c>
      <c r="F59" s="15"/>
    </row>
    <row r="60" spans="2:6" x14ac:dyDescent="0.35">
      <c r="B60" s="15"/>
      <c r="C60" s="45"/>
      <c r="D60" s="16"/>
      <c r="E60" s="30">
        <f t="shared" si="2"/>
        <v>0</v>
      </c>
      <c r="F60" s="15"/>
    </row>
    <row r="61" spans="2:6" x14ac:dyDescent="0.35">
      <c r="B61" s="15"/>
      <c r="C61" s="45"/>
      <c r="D61" s="16"/>
      <c r="E61" s="30">
        <f t="shared" si="2"/>
        <v>0</v>
      </c>
      <c r="F61" s="15"/>
    </row>
    <row r="62" spans="2:6" x14ac:dyDescent="0.35">
      <c r="B62" s="15"/>
      <c r="C62" s="45"/>
      <c r="D62" s="16"/>
      <c r="E62" s="30">
        <f t="shared" si="2"/>
        <v>0</v>
      </c>
      <c r="F62" s="15"/>
    </row>
    <row r="63" spans="2:6" x14ac:dyDescent="0.35">
      <c r="B63" s="15"/>
      <c r="C63" s="45"/>
      <c r="D63" s="16"/>
      <c r="E63" s="30">
        <f t="shared" si="2"/>
        <v>0</v>
      </c>
      <c r="F63" s="15"/>
    </row>
    <row r="64" spans="2:6" x14ac:dyDescent="0.35">
      <c r="B64" s="15"/>
      <c r="C64" s="45"/>
      <c r="D64" s="16"/>
      <c r="E64" s="30">
        <f t="shared" si="2"/>
        <v>0</v>
      </c>
      <c r="F64" s="15"/>
    </row>
    <row r="65" spans="2:6" x14ac:dyDescent="0.35">
      <c r="B65" s="15"/>
      <c r="C65" s="45"/>
      <c r="D65" s="16"/>
      <c r="E65" s="30">
        <f t="shared" si="2"/>
        <v>0</v>
      </c>
      <c r="F65" s="15"/>
    </row>
    <row r="66" spans="2:6" x14ac:dyDescent="0.35">
      <c r="B66" s="15"/>
      <c r="C66" s="45"/>
      <c r="D66" s="16"/>
      <c r="E66" s="30">
        <f t="shared" si="2"/>
        <v>0</v>
      </c>
      <c r="F66" s="15"/>
    </row>
    <row r="67" spans="2:6" x14ac:dyDescent="0.35">
      <c r="B67" s="15"/>
      <c r="C67" s="45"/>
      <c r="D67" s="16"/>
      <c r="E67" s="30">
        <f t="shared" si="2"/>
        <v>0</v>
      </c>
      <c r="F67" s="15"/>
    </row>
    <row r="68" spans="2:6" x14ac:dyDescent="0.35">
      <c r="B68" s="15"/>
      <c r="C68" s="45"/>
      <c r="D68" s="16"/>
      <c r="E68" s="30">
        <f t="shared" si="2"/>
        <v>0</v>
      </c>
      <c r="F68" s="15"/>
    </row>
    <row r="69" spans="2:6" x14ac:dyDescent="0.35">
      <c r="B69" s="15"/>
      <c r="C69" s="45"/>
      <c r="D69" s="16"/>
      <c r="E69" s="30">
        <f t="shared" si="2"/>
        <v>0</v>
      </c>
      <c r="F69" s="15"/>
    </row>
    <row r="70" spans="2:6" x14ac:dyDescent="0.35">
      <c r="B70" s="15"/>
      <c r="C70" s="45"/>
      <c r="D70" s="16"/>
      <c r="E70" s="30">
        <f t="shared" si="2"/>
        <v>0</v>
      </c>
      <c r="F70" s="15"/>
    </row>
    <row r="71" spans="2:6" x14ac:dyDescent="0.35">
      <c r="B71" s="15"/>
      <c r="C71" s="45"/>
      <c r="D71" s="16"/>
      <c r="E71" s="30">
        <f t="shared" si="2"/>
        <v>0</v>
      </c>
      <c r="F71" s="15"/>
    </row>
    <row r="72" spans="2:6" x14ac:dyDescent="0.35">
      <c r="B72" s="15"/>
      <c r="C72" s="45"/>
      <c r="D72" s="16"/>
      <c r="E72" s="30">
        <f t="shared" si="2"/>
        <v>0</v>
      </c>
      <c r="F72" s="15"/>
    </row>
    <row r="73" spans="2:6" x14ac:dyDescent="0.35">
      <c r="B73" s="15"/>
      <c r="C73" s="45"/>
      <c r="D73" s="16"/>
      <c r="E73" s="30">
        <f t="shared" si="2"/>
        <v>0</v>
      </c>
      <c r="F73" s="15"/>
    </row>
    <row r="74" spans="2:6" x14ac:dyDescent="0.35">
      <c r="B74" s="15"/>
      <c r="C74" s="45"/>
      <c r="D74" s="16"/>
      <c r="E74" s="30">
        <f t="shared" si="2"/>
        <v>0</v>
      </c>
      <c r="F74" s="15"/>
    </row>
    <row r="75" spans="2:6" x14ac:dyDescent="0.35">
      <c r="B75" s="15"/>
      <c r="C75" s="45"/>
      <c r="D75" s="16"/>
      <c r="E75" s="30">
        <f t="shared" si="2"/>
        <v>0</v>
      </c>
      <c r="F75" s="15"/>
    </row>
    <row r="76" spans="2:6" x14ac:dyDescent="0.35">
      <c r="B76" s="15"/>
      <c r="C76" s="45"/>
      <c r="D76" s="16"/>
      <c r="E76" s="30">
        <f t="shared" si="2"/>
        <v>0</v>
      </c>
      <c r="F76" s="15"/>
    </row>
    <row r="77" spans="2:6" x14ac:dyDescent="0.35">
      <c r="B77" s="15"/>
      <c r="C77" s="45"/>
      <c r="D77" s="16"/>
      <c r="E77" s="30">
        <f t="shared" si="2"/>
        <v>0</v>
      </c>
      <c r="F77" s="15"/>
    </row>
    <row r="78" spans="2:6" x14ac:dyDescent="0.35">
      <c r="B78" s="15"/>
      <c r="C78" s="45"/>
      <c r="D78" s="16"/>
      <c r="E78" s="30">
        <f t="shared" si="2"/>
        <v>0</v>
      </c>
      <c r="F78" s="15"/>
    </row>
    <row r="79" spans="2:6" x14ac:dyDescent="0.35">
      <c r="B79" s="15"/>
      <c r="C79" s="45"/>
      <c r="D79" s="16"/>
      <c r="E79" s="30">
        <f t="shared" si="2"/>
        <v>0</v>
      </c>
      <c r="F79" s="15"/>
    </row>
    <row r="80" spans="2:6" x14ac:dyDescent="0.35">
      <c r="B80" s="15"/>
      <c r="C80" s="45"/>
      <c r="D80" s="16"/>
      <c r="E80" s="30">
        <f t="shared" si="2"/>
        <v>0</v>
      </c>
      <c r="F80" s="15"/>
    </row>
    <row r="81" spans="2:6" x14ac:dyDescent="0.35">
      <c r="B81" s="15"/>
      <c r="C81" s="45"/>
      <c r="D81" s="16"/>
      <c r="E81" s="30">
        <f t="shared" si="2"/>
        <v>0</v>
      </c>
      <c r="F81" s="15"/>
    </row>
    <row r="82" spans="2:6" x14ac:dyDescent="0.35">
      <c r="B82" s="15"/>
      <c r="C82" s="45"/>
      <c r="D82" s="16"/>
      <c r="E82" s="30">
        <f t="shared" si="2"/>
        <v>0</v>
      </c>
      <c r="F82" s="15"/>
    </row>
    <row r="83" spans="2:6" x14ac:dyDescent="0.35">
      <c r="B83" s="15"/>
      <c r="C83" s="45"/>
      <c r="D83" s="16"/>
      <c r="E83" s="30">
        <f t="shared" si="2"/>
        <v>0</v>
      </c>
      <c r="F83" s="15"/>
    </row>
    <row r="84" spans="2:6" x14ac:dyDescent="0.35">
      <c r="B84" s="15"/>
      <c r="C84" s="45"/>
      <c r="D84" s="16"/>
      <c r="E84" s="30">
        <f t="shared" ref="E84:E96" si="3">ROUND(D84*$F$5,2)</f>
        <v>0</v>
      </c>
      <c r="F84" s="15"/>
    </row>
    <row r="85" spans="2:6" x14ac:dyDescent="0.35">
      <c r="B85" s="15"/>
      <c r="C85" s="45"/>
      <c r="D85" s="16"/>
      <c r="E85" s="30">
        <f t="shared" si="3"/>
        <v>0</v>
      </c>
      <c r="F85" s="15"/>
    </row>
    <row r="86" spans="2:6" x14ac:dyDescent="0.35">
      <c r="B86" s="15"/>
      <c r="C86" s="45"/>
      <c r="D86" s="16"/>
      <c r="E86" s="30">
        <f t="shared" si="3"/>
        <v>0</v>
      </c>
      <c r="F86" s="15"/>
    </row>
    <row r="87" spans="2:6" x14ac:dyDescent="0.35">
      <c r="B87" s="15"/>
      <c r="C87" s="45"/>
      <c r="D87" s="16"/>
      <c r="E87" s="30">
        <f t="shared" si="3"/>
        <v>0</v>
      </c>
      <c r="F87" s="15"/>
    </row>
    <row r="88" spans="2:6" x14ac:dyDescent="0.35">
      <c r="B88" s="15"/>
      <c r="C88" s="45"/>
      <c r="D88" s="16"/>
      <c r="E88" s="30">
        <f t="shared" si="3"/>
        <v>0</v>
      </c>
      <c r="F88" s="15"/>
    </row>
    <row r="89" spans="2:6" x14ac:dyDescent="0.35">
      <c r="B89" s="15"/>
      <c r="C89" s="45"/>
      <c r="D89" s="16"/>
      <c r="E89" s="30">
        <f t="shared" si="3"/>
        <v>0</v>
      </c>
      <c r="F89" s="15"/>
    </row>
    <row r="90" spans="2:6" x14ac:dyDescent="0.35">
      <c r="B90" s="15"/>
      <c r="C90" s="45"/>
      <c r="D90" s="16"/>
      <c r="E90" s="30">
        <f t="shared" si="3"/>
        <v>0</v>
      </c>
      <c r="F90" s="15"/>
    </row>
    <row r="91" spans="2:6" x14ac:dyDescent="0.35">
      <c r="B91" s="15"/>
      <c r="C91" s="45"/>
      <c r="D91" s="16"/>
      <c r="E91" s="30">
        <f t="shared" si="3"/>
        <v>0</v>
      </c>
      <c r="F91" s="15"/>
    </row>
    <row r="92" spans="2:6" x14ac:dyDescent="0.35">
      <c r="B92" s="15"/>
      <c r="C92" s="45"/>
      <c r="D92" s="16"/>
      <c r="E92" s="30">
        <f t="shared" si="3"/>
        <v>0</v>
      </c>
      <c r="F92" s="15"/>
    </row>
    <row r="93" spans="2:6" x14ac:dyDescent="0.35">
      <c r="B93" s="15"/>
      <c r="C93" s="45"/>
      <c r="D93" s="16"/>
      <c r="E93" s="30">
        <f t="shared" si="3"/>
        <v>0</v>
      </c>
      <c r="F93" s="15"/>
    </row>
    <row r="94" spans="2:6" x14ac:dyDescent="0.35">
      <c r="B94" s="15"/>
      <c r="C94" s="45"/>
      <c r="D94" s="16"/>
      <c r="E94" s="30">
        <f t="shared" si="3"/>
        <v>0</v>
      </c>
      <c r="F94" s="15"/>
    </row>
    <row r="95" spans="2:6" x14ac:dyDescent="0.35">
      <c r="B95" s="15"/>
      <c r="C95" s="45"/>
      <c r="D95" s="16"/>
      <c r="E95" s="30">
        <f t="shared" si="3"/>
        <v>0</v>
      </c>
      <c r="F95" s="15"/>
    </row>
    <row r="96" spans="2:6" x14ac:dyDescent="0.35">
      <c r="B96" s="15"/>
      <c r="C96" s="45"/>
      <c r="D96" s="16"/>
      <c r="E96" s="30">
        <f t="shared" si="3"/>
        <v>0</v>
      </c>
      <c r="F96" s="15"/>
    </row>
    <row r="97" spans="2:6" x14ac:dyDescent="0.35">
      <c r="B97" s="26" t="s">
        <v>59</v>
      </c>
      <c r="C97" s="45"/>
      <c r="D97" s="27">
        <f>SUM(D19:D96)</f>
        <v>0</v>
      </c>
      <c r="E97" s="32">
        <f>SUM(E19:E96)</f>
        <v>0</v>
      </c>
      <c r="F97" s="28"/>
    </row>
    <row r="100" spans="2:6" x14ac:dyDescent="0.35">
      <c r="B100" s="42" t="s">
        <v>60</v>
      </c>
    </row>
    <row r="101" spans="2:6" x14ac:dyDescent="0.35">
      <c r="B101" s="15" t="s">
        <v>61</v>
      </c>
      <c r="C101" s="15"/>
      <c r="D101" s="15" t="s">
        <v>62</v>
      </c>
    </row>
    <row r="102" spans="2:6" x14ac:dyDescent="0.35">
      <c r="B102" s="15"/>
      <c r="C102" s="15"/>
      <c r="D102" s="15"/>
    </row>
    <row r="103" spans="2:6" x14ac:dyDescent="0.35">
      <c r="B103" s="15"/>
      <c r="C103" s="15"/>
      <c r="D103" s="15"/>
    </row>
    <row r="104" spans="2:6" x14ac:dyDescent="0.35">
      <c r="B104" s="15"/>
      <c r="C104" s="15"/>
      <c r="D104" s="15"/>
    </row>
  </sheetData>
  <sheetProtection formatColumns="0" formatRows="0" insertRows="0" selectLockedCells="1"/>
  <conditionalFormatting sqref="E11:F16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7D9EA4EB-FF2A-44CE-8519-EBFE59424D2B}">
          <x14:formula1>
            <xm:f>Sheet2!$B$15:$B$17</xm:f>
          </x14:formula1>
          <xm:sqref>C7:C9</xm:sqref>
        </x14:dataValidation>
        <x14:dataValidation type="list" showInputMessage="1" showErrorMessage="1" xr:uid="{659F006C-DE35-4A25-A9ED-651927F91CD4}">
          <x14:formula1>
            <xm:f>Sheet2!$B$19:$B$21</xm:f>
          </x14:formula1>
          <xm:sqref>C6</xm:sqref>
        </x14:dataValidation>
        <x14:dataValidation type="list" allowBlank="1" showInputMessage="1" showErrorMessage="1" xr:uid="{0D8D27C1-A345-4B13-906E-594C8C53F261}">
          <x14:formula1>
            <xm:f>Sheet2!$B$25:$B$29</xm:f>
          </x14:formula1>
          <xm:sqref>B22:B23 B27:B96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41C78-5672-456B-BE92-0D267B737D17}">
  <dimension ref="B2:G104"/>
  <sheetViews>
    <sheetView tabSelected="1" topLeftCell="A8" zoomScaleNormal="100" workbookViewId="0">
      <selection activeCell="D16" sqref="D16"/>
    </sheetView>
  </sheetViews>
  <sheetFormatPr defaultColWidth="8.81640625" defaultRowHeight="14.5" x14ac:dyDescent="0.35"/>
  <cols>
    <col min="1" max="1" width="4" style="20" customWidth="1"/>
    <col min="2" max="2" width="42.81640625" style="20" bestFit="1" customWidth="1"/>
    <col min="3" max="3" width="54.1796875" style="20" customWidth="1"/>
    <col min="4" max="4" width="41.54296875" style="20" customWidth="1"/>
    <col min="5" max="6" width="21" style="19" customWidth="1"/>
    <col min="7" max="7" width="57.1796875" style="20" customWidth="1"/>
    <col min="8" max="8" width="9.1796875" style="20" customWidth="1"/>
    <col min="9" max="16384" width="8.81640625" style="20"/>
  </cols>
  <sheetData>
    <row r="2" spans="2:7" ht="21" x14ac:dyDescent="0.5">
      <c r="B2" s="17" t="s">
        <v>19</v>
      </c>
      <c r="C2" s="17"/>
      <c r="D2" s="18"/>
    </row>
    <row r="3" spans="2:7" ht="21.5" thickBot="1" x14ac:dyDescent="0.55000000000000004">
      <c r="B3" s="17" t="s">
        <v>20</v>
      </c>
      <c r="C3" s="17"/>
    </row>
    <row r="4" spans="2:7" ht="21" x14ac:dyDescent="0.5">
      <c r="B4" s="17" t="s">
        <v>10</v>
      </c>
      <c r="C4" s="17"/>
      <c r="F4" s="21" t="s">
        <v>71</v>
      </c>
    </row>
    <row r="5" spans="2:7" ht="21.5" thickBot="1" x14ac:dyDescent="0.55000000000000004">
      <c r="B5" s="17" t="s">
        <v>22</v>
      </c>
      <c r="C5" s="17"/>
      <c r="F5" s="22" t="b">
        <f>IF(AND($C$7="Feasibility Studies",$C$6="Spinout/Microbusiness/ Small Enterprise"),70%,IF(AND($C$7="Industrial Research",$C$6="Spinout/Microbusiness/ Small Enterprise"),70%,IF(AND($C$7="Experimental Development",$C$6="Spinout/Microbusiness/ Small Enterprise"),45%,IF(AND($C$7="Feasibility Studies",$C$6="Medium Enterprise"),60%,IF(AND($C$7="Industrial research",$C$6="Medium Enterprise"),60%,IF(AND($C$7="Experimental Development",$C$6="Medium Enterprise"),35%,IF(AND($C$7="Feasibility Studies",$C$6="Large Enterprise"),25%,IF(AND($C$7="Industrial research",$C$6="Large Enterprise"),25%,IF(AND($C$7="Experimental Development",$C$6="Large Enterprise"),25%)))))))))</f>
        <v>0</v>
      </c>
    </row>
    <row r="6" spans="2:7" ht="21.5" thickBot="1" x14ac:dyDescent="0.55000000000000004">
      <c r="B6" s="17" t="s">
        <v>72</v>
      </c>
      <c r="C6" s="17"/>
      <c r="D6" s="19" t="s">
        <v>74</v>
      </c>
    </row>
    <row r="7" spans="2:7" ht="21" x14ac:dyDescent="0.5">
      <c r="B7" s="17" t="s">
        <v>75</v>
      </c>
      <c r="C7" s="17"/>
      <c r="F7" s="21" t="s">
        <v>21</v>
      </c>
    </row>
    <row r="8" spans="2:7" ht="16" thickBot="1" x14ac:dyDescent="0.4">
      <c r="F8" s="23">
        <f>E97</f>
        <v>0</v>
      </c>
    </row>
    <row r="10" spans="2:7" ht="15.75" customHeight="1" x14ac:dyDescent="0.35">
      <c r="B10" s="24" t="s">
        <v>23</v>
      </c>
      <c r="C10" s="24" t="s">
        <v>24</v>
      </c>
      <c r="D10" s="24" t="s">
        <v>25</v>
      </c>
      <c r="E10" s="24" t="s">
        <v>26</v>
      </c>
      <c r="F10" s="24" t="s">
        <v>27</v>
      </c>
      <c r="G10" s="56"/>
    </row>
    <row r="11" spans="2:7" ht="15" customHeight="1" x14ac:dyDescent="0.35">
      <c r="B11" s="2" t="s">
        <v>28</v>
      </c>
      <c r="C11" s="57"/>
      <c r="D11" s="30">
        <f>SUMIF($B$19:$B$96, "personnel", $E$19:$E$96)</f>
        <v>0</v>
      </c>
      <c r="E11" s="30">
        <f>C11-D11</f>
        <v>0</v>
      </c>
      <c r="F11" s="31" t="e">
        <f>E11/C11</f>
        <v>#DIV/0!</v>
      </c>
      <c r="G11" s="56"/>
    </row>
    <row r="12" spans="2:7" x14ac:dyDescent="0.35">
      <c r="B12" s="2" t="s">
        <v>29</v>
      </c>
      <c r="C12" s="57"/>
      <c r="D12" s="30">
        <f>SUMIF($B$19:$B$96, "consumables and minor equipment", $E$19:$E$96)</f>
        <v>0</v>
      </c>
      <c r="E12" s="30">
        <f t="shared" ref="E12:E15" si="0">C12-D12</f>
        <v>0</v>
      </c>
      <c r="F12" s="31" t="e">
        <f t="shared" ref="F12:F15" si="1">E12/C12</f>
        <v>#DIV/0!</v>
      </c>
      <c r="G12" s="56"/>
    </row>
    <row r="13" spans="2:7" x14ac:dyDescent="0.35">
      <c r="B13" s="2" t="s">
        <v>30</v>
      </c>
      <c r="C13" s="57"/>
      <c r="D13" s="30">
        <f>SUMIF($B$19:$B$96, "travel", $E$19:$E$96)</f>
        <v>0</v>
      </c>
      <c r="E13" s="30">
        <f t="shared" si="0"/>
        <v>0</v>
      </c>
      <c r="F13" s="31" t="e">
        <f t="shared" si="1"/>
        <v>#DIV/0!</v>
      </c>
      <c r="G13" s="56"/>
    </row>
    <row r="14" spans="2:7" x14ac:dyDescent="0.35">
      <c r="B14" s="15" t="s">
        <v>31</v>
      </c>
      <c r="C14" s="57"/>
      <c r="D14" s="30">
        <f>SUMIF($B$19:$B$96, "other", $E$19:$E$96)</f>
        <v>0</v>
      </c>
      <c r="E14" s="30">
        <f t="shared" si="0"/>
        <v>0</v>
      </c>
      <c r="F14" s="31" t="e">
        <f t="shared" si="1"/>
        <v>#DIV/0!</v>
      </c>
      <c r="G14" s="56"/>
    </row>
    <row r="15" spans="2:7" x14ac:dyDescent="0.35">
      <c r="B15" s="15" t="s">
        <v>35</v>
      </c>
      <c r="C15" s="57"/>
      <c r="D15" s="30">
        <f>SUMIF($B$19:$B$96, "non-royce facilities", $E$19:$E$96)</f>
        <v>0</v>
      </c>
      <c r="E15" s="30">
        <f t="shared" si="0"/>
        <v>0</v>
      </c>
      <c r="F15" s="31" t="e">
        <f t="shared" si="1"/>
        <v>#DIV/0!</v>
      </c>
      <c r="G15" s="56"/>
    </row>
    <row r="16" spans="2:7" x14ac:dyDescent="0.35">
      <c r="B16" s="26" t="s">
        <v>36</v>
      </c>
      <c r="C16" s="32">
        <f>SUM(C11:C15)</f>
        <v>0</v>
      </c>
      <c r="D16" s="32">
        <f>ROUND(SUM(D11:D15),2)</f>
        <v>0</v>
      </c>
      <c r="E16" s="32">
        <f>SUM(E11:E15)</f>
        <v>0</v>
      </c>
      <c r="F16" s="33"/>
      <c r="G16" s="56"/>
    </row>
    <row r="18" spans="2:7" s="25" customFormat="1" ht="15.5" x14ac:dyDescent="0.35">
      <c r="B18" s="24" t="s">
        <v>38</v>
      </c>
      <c r="C18" s="24" t="s">
        <v>39</v>
      </c>
      <c r="D18" s="24" t="s">
        <v>40</v>
      </c>
      <c r="E18" s="24" t="s">
        <v>77</v>
      </c>
      <c r="F18" s="24" t="s">
        <v>42</v>
      </c>
      <c r="G18" s="41"/>
    </row>
    <row r="19" spans="2:7" x14ac:dyDescent="0.35">
      <c r="B19" s="15" t="s">
        <v>43</v>
      </c>
      <c r="C19" s="44" t="s">
        <v>78</v>
      </c>
      <c r="D19" s="16"/>
      <c r="E19" s="30">
        <f>ROUND(D19*$F$5,2)</f>
        <v>0</v>
      </c>
      <c r="F19" s="15"/>
    </row>
    <row r="20" spans="2:7" ht="29" x14ac:dyDescent="0.35">
      <c r="B20" s="15" t="s">
        <v>43</v>
      </c>
      <c r="C20" s="44" t="s">
        <v>79</v>
      </c>
      <c r="D20" s="16"/>
      <c r="E20" s="30">
        <f t="shared" ref="E20:E83" si="2">ROUND(D20*$F$5,2)</f>
        <v>0</v>
      </c>
      <c r="F20" s="15"/>
    </row>
    <row r="21" spans="2:7" ht="29" x14ac:dyDescent="0.35">
      <c r="B21" s="15" t="s">
        <v>43</v>
      </c>
      <c r="C21" s="44" t="s">
        <v>80</v>
      </c>
      <c r="D21" s="16"/>
      <c r="E21" s="30">
        <f t="shared" si="2"/>
        <v>0</v>
      </c>
      <c r="F21" s="15"/>
    </row>
    <row r="22" spans="2:7" x14ac:dyDescent="0.35">
      <c r="B22" s="15" t="s">
        <v>46</v>
      </c>
      <c r="C22" s="44" t="s">
        <v>81</v>
      </c>
      <c r="D22" s="16"/>
      <c r="E22" s="30">
        <f t="shared" si="2"/>
        <v>0</v>
      </c>
      <c r="F22" s="15"/>
    </row>
    <row r="23" spans="2:7" x14ac:dyDescent="0.35">
      <c r="B23" s="15" t="s">
        <v>46</v>
      </c>
      <c r="C23" s="44" t="s">
        <v>82</v>
      </c>
      <c r="D23" s="16"/>
      <c r="E23" s="30">
        <f t="shared" si="2"/>
        <v>0</v>
      </c>
      <c r="F23" s="15"/>
    </row>
    <row r="24" spans="2:7" ht="29" x14ac:dyDescent="0.35">
      <c r="B24" s="15" t="s">
        <v>48</v>
      </c>
      <c r="C24" s="44" t="s">
        <v>83</v>
      </c>
      <c r="D24" s="16"/>
      <c r="E24" s="30">
        <f t="shared" si="2"/>
        <v>0</v>
      </c>
      <c r="F24" s="15"/>
    </row>
    <row r="25" spans="2:7" ht="29" x14ac:dyDescent="0.35">
      <c r="B25" s="15" t="s">
        <v>48</v>
      </c>
      <c r="C25" s="44" t="s">
        <v>84</v>
      </c>
      <c r="D25" s="16"/>
      <c r="E25" s="30">
        <f t="shared" si="2"/>
        <v>0</v>
      </c>
      <c r="F25" s="15"/>
    </row>
    <row r="26" spans="2:7" ht="29" x14ac:dyDescent="0.35">
      <c r="B26" s="15" t="s">
        <v>48</v>
      </c>
      <c r="C26" s="44" t="s">
        <v>85</v>
      </c>
      <c r="D26" s="16"/>
      <c r="E26" s="30">
        <f t="shared" si="2"/>
        <v>0</v>
      </c>
      <c r="F26" s="15"/>
    </row>
    <row r="27" spans="2:7" x14ac:dyDescent="0.35">
      <c r="B27" s="15" t="s">
        <v>50</v>
      </c>
      <c r="C27" s="44" t="s">
        <v>86</v>
      </c>
      <c r="D27" s="16"/>
      <c r="E27" s="30">
        <f t="shared" si="2"/>
        <v>0</v>
      </c>
      <c r="F27" s="15"/>
    </row>
    <row r="28" spans="2:7" ht="29" x14ac:dyDescent="0.35">
      <c r="B28" s="15" t="s">
        <v>58</v>
      </c>
      <c r="C28" s="44" t="s">
        <v>57</v>
      </c>
      <c r="D28" s="16"/>
      <c r="E28" s="30">
        <f t="shared" si="2"/>
        <v>0</v>
      </c>
      <c r="F28" s="15"/>
    </row>
    <row r="29" spans="2:7" x14ac:dyDescent="0.35">
      <c r="B29" s="15"/>
      <c r="C29" s="45"/>
      <c r="D29" s="16"/>
      <c r="E29" s="30">
        <f t="shared" si="2"/>
        <v>0</v>
      </c>
      <c r="F29" s="15"/>
    </row>
    <row r="30" spans="2:7" x14ac:dyDescent="0.35">
      <c r="B30" s="15"/>
      <c r="C30" s="45"/>
      <c r="D30" s="16"/>
      <c r="E30" s="30">
        <f t="shared" si="2"/>
        <v>0</v>
      </c>
      <c r="F30" s="15"/>
    </row>
    <row r="31" spans="2:7" x14ac:dyDescent="0.35">
      <c r="B31" s="15"/>
      <c r="C31" s="45"/>
      <c r="D31" s="16"/>
      <c r="E31" s="30">
        <f t="shared" si="2"/>
        <v>0</v>
      </c>
      <c r="F31" s="15"/>
    </row>
    <row r="32" spans="2:7" x14ac:dyDescent="0.35">
      <c r="B32" s="15"/>
      <c r="C32" s="45"/>
      <c r="D32" s="16"/>
      <c r="E32" s="30">
        <f t="shared" si="2"/>
        <v>0</v>
      </c>
      <c r="F32" s="15"/>
    </row>
    <row r="33" spans="2:6" x14ac:dyDescent="0.35">
      <c r="B33" s="15"/>
      <c r="C33" s="45"/>
      <c r="D33" s="16"/>
      <c r="E33" s="30">
        <f t="shared" si="2"/>
        <v>0</v>
      </c>
      <c r="F33" s="15"/>
    </row>
    <row r="34" spans="2:6" x14ac:dyDescent="0.35">
      <c r="B34" s="15"/>
      <c r="C34" s="45"/>
      <c r="D34" s="16"/>
      <c r="E34" s="30">
        <f t="shared" si="2"/>
        <v>0</v>
      </c>
      <c r="F34" s="15"/>
    </row>
    <row r="35" spans="2:6" x14ac:dyDescent="0.35">
      <c r="B35" s="15"/>
      <c r="C35" s="45"/>
      <c r="D35" s="16"/>
      <c r="E35" s="30">
        <f t="shared" si="2"/>
        <v>0</v>
      </c>
      <c r="F35" s="15"/>
    </row>
    <row r="36" spans="2:6" x14ac:dyDescent="0.35">
      <c r="B36" s="15"/>
      <c r="C36" s="45"/>
      <c r="D36" s="16"/>
      <c r="E36" s="30">
        <f t="shared" si="2"/>
        <v>0</v>
      </c>
      <c r="F36" s="15"/>
    </row>
    <row r="37" spans="2:6" x14ac:dyDescent="0.35">
      <c r="B37" s="15"/>
      <c r="C37" s="45"/>
      <c r="D37" s="16"/>
      <c r="E37" s="30">
        <f t="shared" si="2"/>
        <v>0</v>
      </c>
      <c r="F37" s="15"/>
    </row>
    <row r="38" spans="2:6" x14ac:dyDescent="0.35">
      <c r="B38" s="15"/>
      <c r="C38" s="45"/>
      <c r="D38" s="16"/>
      <c r="E38" s="30">
        <f t="shared" si="2"/>
        <v>0</v>
      </c>
      <c r="F38" s="15"/>
    </row>
    <row r="39" spans="2:6" x14ac:dyDescent="0.35">
      <c r="B39" s="15"/>
      <c r="C39" s="45"/>
      <c r="D39" s="16"/>
      <c r="E39" s="30">
        <f t="shared" si="2"/>
        <v>0</v>
      </c>
      <c r="F39" s="15"/>
    </row>
    <row r="40" spans="2:6" x14ac:dyDescent="0.35">
      <c r="B40" s="15"/>
      <c r="C40" s="45"/>
      <c r="D40" s="16"/>
      <c r="E40" s="30">
        <f t="shared" si="2"/>
        <v>0</v>
      </c>
      <c r="F40" s="15"/>
    </row>
    <row r="41" spans="2:6" x14ac:dyDescent="0.35">
      <c r="B41" s="15"/>
      <c r="C41" s="45"/>
      <c r="D41" s="16"/>
      <c r="E41" s="30">
        <f t="shared" si="2"/>
        <v>0</v>
      </c>
      <c r="F41" s="15"/>
    </row>
    <row r="42" spans="2:6" x14ac:dyDescent="0.35">
      <c r="B42" s="15"/>
      <c r="C42" s="45"/>
      <c r="D42" s="16"/>
      <c r="E42" s="30">
        <f t="shared" si="2"/>
        <v>0</v>
      </c>
      <c r="F42" s="15"/>
    </row>
    <row r="43" spans="2:6" x14ac:dyDescent="0.35">
      <c r="B43" s="15"/>
      <c r="C43" s="45"/>
      <c r="D43" s="16"/>
      <c r="E43" s="30">
        <f t="shared" si="2"/>
        <v>0</v>
      </c>
      <c r="F43" s="15"/>
    </row>
    <row r="44" spans="2:6" x14ac:dyDescent="0.35">
      <c r="B44" s="15"/>
      <c r="C44" s="45"/>
      <c r="D44" s="16"/>
      <c r="E44" s="30">
        <f t="shared" si="2"/>
        <v>0</v>
      </c>
      <c r="F44" s="15"/>
    </row>
    <row r="45" spans="2:6" x14ac:dyDescent="0.35">
      <c r="B45" s="15"/>
      <c r="C45" s="45"/>
      <c r="D45" s="16"/>
      <c r="E45" s="30">
        <f t="shared" si="2"/>
        <v>0</v>
      </c>
      <c r="F45" s="15"/>
    </row>
    <row r="46" spans="2:6" x14ac:dyDescent="0.35">
      <c r="B46" s="15"/>
      <c r="C46" s="45"/>
      <c r="D46" s="16"/>
      <c r="E46" s="30">
        <f t="shared" si="2"/>
        <v>0</v>
      </c>
      <c r="F46" s="15"/>
    </row>
    <row r="47" spans="2:6" x14ac:dyDescent="0.35">
      <c r="B47" s="15"/>
      <c r="C47" s="45"/>
      <c r="D47" s="16"/>
      <c r="E47" s="30">
        <f t="shared" si="2"/>
        <v>0</v>
      </c>
      <c r="F47" s="15"/>
    </row>
    <row r="48" spans="2:6" x14ac:dyDescent="0.35">
      <c r="B48" s="15"/>
      <c r="C48" s="45"/>
      <c r="D48" s="16"/>
      <c r="E48" s="30">
        <f t="shared" si="2"/>
        <v>0</v>
      </c>
      <c r="F48" s="15"/>
    </row>
    <row r="49" spans="2:6" x14ac:dyDescent="0.35">
      <c r="B49" s="15"/>
      <c r="C49" s="45"/>
      <c r="D49" s="16"/>
      <c r="E49" s="30">
        <f t="shared" si="2"/>
        <v>0</v>
      </c>
      <c r="F49" s="15"/>
    </row>
    <row r="50" spans="2:6" x14ac:dyDescent="0.35">
      <c r="B50" s="15"/>
      <c r="C50" s="45"/>
      <c r="D50" s="16"/>
      <c r="E50" s="30">
        <f t="shared" si="2"/>
        <v>0</v>
      </c>
      <c r="F50" s="15"/>
    </row>
    <row r="51" spans="2:6" x14ac:dyDescent="0.35">
      <c r="B51" s="15"/>
      <c r="C51" s="45"/>
      <c r="D51" s="16"/>
      <c r="E51" s="30">
        <f t="shared" si="2"/>
        <v>0</v>
      </c>
      <c r="F51" s="15"/>
    </row>
    <row r="52" spans="2:6" x14ac:dyDescent="0.35">
      <c r="B52" s="15"/>
      <c r="C52" s="45"/>
      <c r="D52" s="16"/>
      <c r="E52" s="30">
        <f t="shared" si="2"/>
        <v>0</v>
      </c>
      <c r="F52" s="15"/>
    </row>
    <row r="53" spans="2:6" x14ac:dyDescent="0.35">
      <c r="B53" s="15"/>
      <c r="C53" s="45"/>
      <c r="D53" s="16"/>
      <c r="E53" s="30">
        <f t="shared" si="2"/>
        <v>0</v>
      </c>
      <c r="F53" s="15"/>
    </row>
    <row r="54" spans="2:6" x14ac:dyDescent="0.35">
      <c r="B54" s="15"/>
      <c r="C54" s="45"/>
      <c r="D54" s="16"/>
      <c r="E54" s="30">
        <f t="shared" si="2"/>
        <v>0</v>
      </c>
      <c r="F54" s="15"/>
    </row>
    <row r="55" spans="2:6" x14ac:dyDescent="0.35">
      <c r="B55" s="15"/>
      <c r="C55" s="45"/>
      <c r="D55" s="16"/>
      <c r="E55" s="30">
        <f t="shared" si="2"/>
        <v>0</v>
      </c>
      <c r="F55" s="15"/>
    </row>
    <row r="56" spans="2:6" x14ac:dyDescent="0.35">
      <c r="B56" s="15"/>
      <c r="C56" s="45"/>
      <c r="D56" s="16"/>
      <c r="E56" s="30">
        <f t="shared" si="2"/>
        <v>0</v>
      </c>
      <c r="F56" s="15"/>
    </row>
    <row r="57" spans="2:6" x14ac:dyDescent="0.35">
      <c r="B57" s="15"/>
      <c r="C57" s="45"/>
      <c r="D57" s="16"/>
      <c r="E57" s="30">
        <f t="shared" si="2"/>
        <v>0</v>
      </c>
      <c r="F57" s="15"/>
    </row>
    <row r="58" spans="2:6" x14ac:dyDescent="0.35">
      <c r="B58" s="15"/>
      <c r="C58" s="45"/>
      <c r="D58" s="16"/>
      <c r="E58" s="30">
        <f t="shared" si="2"/>
        <v>0</v>
      </c>
      <c r="F58" s="15"/>
    </row>
    <row r="59" spans="2:6" x14ac:dyDescent="0.35">
      <c r="B59" s="15"/>
      <c r="C59" s="45"/>
      <c r="D59" s="16"/>
      <c r="E59" s="30">
        <f t="shared" si="2"/>
        <v>0</v>
      </c>
      <c r="F59" s="15"/>
    </row>
    <row r="60" spans="2:6" x14ac:dyDescent="0.35">
      <c r="B60" s="15"/>
      <c r="C60" s="45"/>
      <c r="D60" s="16"/>
      <c r="E60" s="30">
        <f t="shared" si="2"/>
        <v>0</v>
      </c>
      <c r="F60" s="15"/>
    </row>
    <row r="61" spans="2:6" x14ac:dyDescent="0.35">
      <c r="B61" s="15"/>
      <c r="C61" s="45"/>
      <c r="D61" s="16"/>
      <c r="E61" s="30">
        <f t="shared" si="2"/>
        <v>0</v>
      </c>
      <c r="F61" s="15"/>
    </row>
    <row r="62" spans="2:6" x14ac:dyDescent="0.35">
      <c r="B62" s="15"/>
      <c r="C62" s="45"/>
      <c r="D62" s="16"/>
      <c r="E62" s="30">
        <f t="shared" si="2"/>
        <v>0</v>
      </c>
      <c r="F62" s="15"/>
    </row>
    <row r="63" spans="2:6" x14ac:dyDescent="0.35">
      <c r="B63" s="15"/>
      <c r="C63" s="45"/>
      <c r="D63" s="16"/>
      <c r="E63" s="30">
        <f t="shared" si="2"/>
        <v>0</v>
      </c>
      <c r="F63" s="15"/>
    </row>
    <row r="64" spans="2:6" x14ac:dyDescent="0.35">
      <c r="B64" s="15"/>
      <c r="C64" s="45"/>
      <c r="D64" s="16"/>
      <c r="E64" s="30">
        <f t="shared" si="2"/>
        <v>0</v>
      </c>
      <c r="F64" s="15"/>
    </row>
    <row r="65" spans="2:6" x14ac:dyDescent="0.35">
      <c r="B65" s="15"/>
      <c r="C65" s="45"/>
      <c r="D65" s="16"/>
      <c r="E65" s="30">
        <f t="shared" si="2"/>
        <v>0</v>
      </c>
      <c r="F65" s="15"/>
    </row>
    <row r="66" spans="2:6" x14ac:dyDescent="0.35">
      <c r="B66" s="15"/>
      <c r="C66" s="45"/>
      <c r="D66" s="16"/>
      <c r="E66" s="30">
        <f t="shared" si="2"/>
        <v>0</v>
      </c>
      <c r="F66" s="15"/>
    </row>
    <row r="67" spans="2:6" x14ac:dyDescent="0.35">
      <c r="B67" s="15"/>
      <c r="C67" s="45"/>
      <c r="D67" s="16"/>
      <c r="E67" s="30">
        <f t="shared" si="2"/>
        <v>0</v>
      </c>
      <c r="F67" s="15"/>
    </row>
    <row r="68" spans="2:6" x14ac:dyDescent="0.35">
      <c r="B68" s="15"/>
      <c r="C68" s="45"/>
      <c r="D68" s="16"/>
      <c r="E68" s="30">
        <f t="shared" si="2"/>
        <v>0</v>
      </c>
      <c r="F68" s="15"/>
    </row>
    <row r="69" spans="2:6" x14ac:dyDescent="0.35">
      <c r="B69" s="15"/>
      <c r="C69" s="45"/>
      <c r="D69" s="16"/>
      <c r="E69" s="30">
        <f t="shared" si="2"/>
        <v>0</v>
      </c>
      <c r="F69" s="15"/>
    </row>
    <row r="70" spans="2:6" x14ac:dyDescent="0.35">
      <c r="B70" s="15"/>
      <c r="C70" s="45"/>
      <c r="D70" s="16"/>
      <c r="E70" s="30">
        <f t="shared" si="2"/>
        <v>0</v>
      </c>
      <c r="F70" s="15"/>
    </row>
    <row r="71" spans="2:6" x14ac:dyDescent="0.35">
      <c r="B71" s="15"/>
      <c r="C71" s="45"/>
      <c r="D71" s="16"/>
      <c r="E71" s="30">
        <f t="shared" si="2"/>
        <v>0</v>
      </c>
      <c r="F71" s="15"/>
    </row>
    <row r="72" spans="2:6" x14ac:dyDescent="0.35">
      <c r="B72" s="15"/>
      <c r="C72" s="45"/>
      <c r="D72" s="16"/>
      <c r="E72" s="30">
        <f t="shared" si="2"/>
        <v>0</v>
      </c>
      <c r="F72" s="15"/>
    </row>
    <row r="73" spans="2:6" x14ac:dyDescent="0.35">
      <c r="B73" s="15"/>
      <c r="C73" s="45"/>
      <c r="D73" s="16"/>
      <c r="E73" s="30">
        <f t="shared" si="2"/>
        <v>0</v>
      </c>
      <c r="F73" s="15"/>
    </row>
    <row r="74" spans="2:6" x14ac:dyDescent="0.35">
      <c r="B74" s="15"/>
      <c r="C74" s="45"/>
      <c r="D74" s="16"/>
      <c r="E74" s="30">
        <f t="shared" si="2"/>
        <v>0</v>
      </c>
      <c r="F74" s="15"/>
    </row>
    <row r="75" spans="2:6" x14ac:dyDescent="0.35">
      <c r="B75" s="15"/>
      <c r="C75" s="45"/>
      <c r="D75" s="16"/>
      <c r="E75" s="30">
        <f t="shared" si="2"/>
        <v>0</v>
      </c>
      <c r="F75" s="15"/>
    </row>
    <row r="76" spans="2:6" x14ac:dyDescent="0.35">
      <c r="B76" s="15"/>
      <c r="C76" s="45"/>
      <c r="D76" s="16"/>
      <c r="E76" s="30">
        <f t="shared" si="2"/>
        <v>0</v>
      </c>
      <c r="F76" s="15"/>
    </row>
    <row r="77" spans="2:6" x14ac:dyDescent="0.35">
      <c r="B77" s="15"/>
      <c r="C77" s="45"/>
      <c r="D77" s="16"/>
      <c r="E77" s="30">
        <f t="shared" si="2"/>
        <v>0</v>
      </c>
      <c r="F77" s="15"/>
    </row>
    <row r="78" spans="2:6" x14ac:dyDescent="0.35">
      <c r="B78" s="15"/>
      <c r="C78" s="45"/>
      <c r="D78" s="16"/>
      <c r="E78" s="30">
        <f t="shared" si="2"/>
        <v>0</v>
      </c>
      <c r="F78" s="15"/>
    </row>
    <row r="79" spans="2:6" x14ac:dyDescent="0.35">
      <c r="B79" s="15"/>
      <c r="C79" s="45"/>
      <c r="D79" s="16"/>
      <c r="E79" s="30">
        <f t="shared" si="2"/>
        <v>0</v>
      </c>
      <c r="F79" s="15"/>
    </row>
    <row r="80" spans="2:6" x14ac:dyDescent="0.35">
      <c r="B80" s="15"/>
      <c r="C80" s="45"/>
      <c r="D80" s="16"/>
      <c r="E80" s="30">
        <f t="shared" si="2"/>
        <v>0</v>
      </c>
      <c r="F80" s="15"/>
    </row>
    <row r="81" spans="2:6" x14ac:dyDescent="0.35">
      <c r="B81" s="15"/>
      <c r="C81" s="45"/>
      <c r="D81" s="16"/>
      <c r="E81" s="30">
        <f t="shared" si="2"/>
        <v>0</v>
      </c>
      <c r="F81" s="15"/>
    </row>
    <row r="82" spans="2:6" x14ac:dyDescent="0.35">
      <c r="B82" s="15"/>
      <c r="C82" s="45"/>
      <c r="D82" s="16"/>
      <c r="E82" s="30">
        <f t="shared" si="2"/>
        <v>0</v>
      </c>
      <c r="F82" s="15"/>
    </row>
    <row r="83" spans="2:6" x14ac:dyDescent="0.35">
      <c r="B83" s="15"/>
      <c r="C83" s="45"/>
      <c r="D83" s="16"/>
      <c r="E83" s="30">
        <f t="shared" si="2"/>
        <v>0</v>
      </c>
      <c r="F83" s="15"/>
    </row>
    <row r="84" spans="2:6" x14ac:dyDescent="0.35">
      <c r="B84" s="15"/>
      <c r="C84" s="45"/>
      <c r="D84" s="16"/>
      <c r="E84" s="30">
        <f t="shared" ref="E84:E96" si="3">ROUND(D84*$F$5,2)</f>
        <v>0</v>
      </c>
      <c r="F84" s="15"/>
    </row>
    <row r="85" spans="2:6" x14ac:dyDescent="0.35">
      <c r="B85" s="15"/>
      <c r="C85" s="45"/>
      <c r="D85" s="16"/>
      <c r="E85" s="30">
        <f t="shared" si="3"/>
        <v>0</v>
      </c>
      <c r="F85" s="15"/>
    </row>
    <row r="86" spans="2:6" x14ac:dyDescent="0.35">
      <c r="B86" s="15"/>
      <c r="C86" s="45"/>
      <c r="D86" s="16"/>
      <c r="E86" s="30">
        <f t="shared" si="3"/>
        <v>0</v>
      </c>
      <c r="F86" s="15"/>
    </row>
    <row r="87" spans="2:6" x14ac:dyDescent="0.35">
      <c r="B87" s="15"/>
      <c r="C87" s="45"/>
      <c r="D87" s="16"/>
      <c r="E87" s="30">
        <f t="shared" si="3"/>
        <v>0</v>
      </c>
      <c r="F87" s="15"/>
    </row>
    <row r="88" spans="2:6" x14ac:dyDescent="0.35">
      <c r="B88" s="15"/>
      <c r="C88" s="45"/>
      <c r="D88" s="16"/>
      <c r="E88" s="30">
        <f t="shared" si="3"/>
        <v>0</v>
      </c>
      <c r="F88" s="15"/>
    </row>
    <row r="89" spans="2:6" x14ac:dyDescent="0.35">
      <c r="B89" s="15"/>
      <c r="C89" s="45"/>
      <c r="D89" s="16"/>
      <c r="E89" s="30">
        <f t="shared" si="3"/>
        <v>0</v>
      </c>
      <c r="F89" s="15"/>
    </row>
    <row r="90" spans="2:6" x14ac:dyDescent="0.35">
      <c r="B90" s="15"/>
      <c r="C90" s="45"/>
      <c r="D90" s="16"/>
      <c r="E90" s="30">
        <f t="shared" si="3"/>
        <v>0</v>
      </c>
      <c r="F90" s="15"/>
    </row>
    <row r="91" spans="2:6" x14ac:dyDescent="0.35">
      <c r="B91" s="15"/>
      <c r="C91" s="45"/>
      <c r="D91" s="16"/>
      <c r="E91" s="30">
        <f t="shared" si="3"/>
        <v>0</v>
      </c>
      <c r="F91" s="15"/>
    </row>
    <row r="92" spans="2:6" x14ac:dyDescent="0.35">
      <c r="B92" s="15"/>
      <c r="C92" s="45"/>
      <c r="D92" s="16"/>
      <c r="E92" s="30">
        <f t="shared" si="3"/>
        <v>0</v>
      </c>
      <c r="F92" s="15"/>
    </row>
    <row r="93" spans="2:6" x14ac:dyDescent="0.35">
      <c r="B93" s="15"/>
      <c r="C93" s="45"/>
      <c r="D93" s="16"/>
      <c r="E93" s="30">
        <f t="shared" si="3"/>
        <v>0</v>
      </c>
      <c r="F93" s="15"/>
    </row>
    <row r="94" spans="2:6" x14ac:dyDescent="0.35">
      <c r="B94" s="15"/>
      <c r="C94" s="45"/>
      <c r="D94" s="16"/>
      <c r="E94" s="30">
        <f t="shared" si="3"/>
        <v>0</v>
      </c>
      <c r="F94" s="15"/>
    </row>
    <row r="95" spans="2:6" x14ac:dyDescent="0.35">
      <c r="B95" s="15"/>
      <c r="C95" s="45"/>
      <c r="D95" s="16"/>
      <c r="E95" s="30">
        <f t="shared" si="3"/>
        <v>0</v>
      </c>
      <c r="F95" s="15"/>
    </row>
    <row r="96" spans="2:6" x14ac:dyDescent="0.35">
      <c r="B96" s="15"/>
      <c r="C96" s="45"/>
      <c r="D96" s="16"/>
      <c r="E96" s="30">
        <f t="shared" si="3"/>
        <v>0</v>
      </c>
      <c r="F96" s="15"/>
    </row>
    <row r="97" spans="2:6" x14ac:dyDescent="0.35">
      <c r="B97" s="26" t="s">
        <v>59</v>
      </c>
      <c r="C97" s="45"/>
      <c r="D97" s="27">
        <f>SUM(D19:D96)</f>
        <v>0</v>
      </c>
      <c r="E97" s="32">
        <f>SUM(E19:E96)</f>
        <v>0</v>
      </c>
      <c r="F97" s="28"/>
    </row>
    <row r="100" spans="2:6" x14ac:dyDescent="0.35">
      <c r="B100" s="42" t="s">
        <v>60</v>
      </c>
    </row>
    <row r="101" spans="2:6" x14ac:dyDescent="0.35">
      <c r="B101" s="15" t="s">
        <v>61</v>
      </c>
      <c r="C101" s="15"/>
      <c r="D101" s="15" t="s">
        <v>62</v>
      </c>
    </row>
    <row r="102" spans="2:6" x14ac:dyDescent="0.35">
      <c r="B102" s="15"/>
      <c r="C102" s="15"/>
      <c r="D102" s="15"/>
    </row>
    <row r="103" spans="2:6" x14ac:dyDescent="0.35">
      <c r="B103" s="15"/>
      <c r="C103" s="15"/>
      <c r="D103" s="15"/>
    </row>
    <row r="104" spans="2:6" x14ac:dyDescent="0.35">
      <c r="B104" s="15"/>
      <c r="C104" s="15"/>
      <c r="D104" s="15"/>
    </row>
  </sheetData>
  <sheetProtection formatColumns="0" formatRows="0" insertRows="0" selectLockedCells="1"/>
  <conditionalFormatting sqref="E11:F1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FECDA234-2480-4533-BE08-46437A4547BC}">
          <x14:formula1>
            <xm:f>Sheet2!$B$19:$B$21</xm:f>
          </x14:formula1>
          <xm:sqref>C6</xm:sqref>
        </x14:dataValidation>
        <x14:dataValidation type="list" showInputMessage="1" showErrorMessage="1" xr:uid="{6E9731D5-E93B-47B1-87FB-4151188C0BFF}">
          <x14:formula1>
            <xm:f>Sheet2!$B$15:$B$17</xm:f>
          </x14:formula1>
          <xm:sqref>C7:C9</xm:sqref>
        </x14:dataValidation>
        <x14:dataValidation type="list" allowBlank="1" showInputMessage="1" showErrorMessage="1" xr:uid="{FC892F75-C944-4CE9-8035-68CA2E05D5BF}">
          <x14:formula1>
            <xm:f>Sheet2!$B$25:$B$29</xm:f>
          </x14:formula1>
          <xm:sqref>B19:B96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05ADECE1EBE94F931CE5A745A587E3" ma:contentTypeVersion="17" ma:contentTypeDescription="Create a new document." ma:contentTypeScope="" ma:versionID="c05382bc945e9c60b1a2e21d29c3751f">
  <xsd:schema xmlns:xsd="http://www.w3.org/2001/XMLSchema" xmlns:xs="http://www.w3.org/2001/XMLSchema" xmlns:p="http://schemas.microsoft.com/office/2006/metadata/properties" xmlns:ns2="404f8863-ff99-4dbe-b375-51c3e4f8b7ae" xmlns:ns3="6ea1dbfe-3845-4cd2-9f5f-2cc04f09c8bc" targetNamespace="http://schemas.microsoft.com/office/2006/metadata/properties" ma:root="true" ma:fieldsID="9c932d93d3f79d02eb74b67b3ca6c2c7" ns2:_="" ns3:_="">
    <xsd:import namespace="404f8863-ff99-4dbe-b375-51c3e4f8b7ae"/>
    <xsd:import namespace="6ea1dbfe-3845-4cd2-9f5f-2cc04f09c8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8863-ff99-4dbe-b375-51c3e4f8b7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d63537c-d192-4dc4-bb87-a5632b1c76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1dbfe-3845-4cd2-9f5f-2cc04f09c8b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3dd105f-1943-4561-8baa-db176ea27d92}" ma:internalName="TaxCatchAll" ma:showField="CatchAllData" ma:web="6ea1dbfe-3845-4cd2-9f5f-2cc04f09c8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8863-ff99-4dbe-b375-51c3e4f8b7ae">
      <Terms xmlns="http://schemas.microsoft.com/office/infopath/2007/PartnerControls"/>
    </lcf76f155ced4ddcb4097134ff3c332f>
    <TaxCatchAll xmlns="6ea1dbfe-3845-4cd2-9f5f-2cc04f09c8bc" xsi:nil="true"/>
  </documentManagement>
</p:properties>
</file>

<file path=customXml/itemProps1.xml><?xml version="1.0" encoding="utf-8"?>
<ds:datastoreItem xmlns:ds="http://schemas.openxmlformats.org/officeDocument/2006/customXml" ds:itemID="{0F4706E1-B274-47EA-BD13-492B89FEF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8863-ff99-4dbe-b375-51c3e4f8b7ae"/>
    <ds:schemaRef ds:uri="6ea1dbfe-3845-4cd2-9f5f-2cc04f09c8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7DE6BD-2855-4111-8BC6-8A55ADB646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D727C2-D07E-40C3-8A1F-58F2C678F7FA}">
  <ds:schemaRefs>
    <ds:schemaRef ds:uri="http://schemas.microsoft.com/office/2006/metadata/properties"/>
    <ds:schemaRef ds:uri="http://schemas.microsoft.com/office/infopath/2007/PartnerControls"/>
    <ds:schemaRef ds:uri="404f8863-ff99-4dbe-b375-51c3e4f8b7ae"/>
    <ds:schemaRef ds:uri="6ea1dbfe-3845-4cd2-9f5f-2cc04f09c8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Instructions</vt:lpstr>
      <vt:lpstr>Summary</vt:lpstr>
      <vt:lpstr>HEI (1)</vt:lpstr>
      <vt:lpstr>Cost log (3)</vt:lpstr>
      <vt:lpstr>HEI (2)</vt:lpstr>
      <vt:lpstr>RTO_Charity (1)</vt:lpstr>
      <vt:lpstr>RTO_Charity (2)</vt:lpstr>
      <vt:lpstr>Company (1)</vt:lpstr>
      <vt:lpstr>Company (2)</vt:lpstr>
      <vt:lpstr>Sheet2</vt:lpstr>
      <vt:lpstr>typelist</vt:lpstr>
    </vt:vector>
  </TitlesOfParts>
  <Manager/>
  <Company>University of Manchester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Moores</dc:creator>
  <cp:keywords/>
  <dc:description/>
  <cp:lastModifiedBy>Florence Chong</cp:lastModifiedBy>
  <cp:revision/>
  <dcterms:created xsi:type="dcterms:W3CDTF">2022-12-13T13:53:13Z</dcterms:created>
  <dcterms:modified xsi:type="dcterms:W3CDTF">2026-03-27T08:46:55Z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0x010100C005ADECE1EBE94F931CE5A745A587E3</vt:lpwstr>
  </property>
  <property fmtid="{D5CDD505-2E9C-101B-9397-08002B2CF9AE}" pid="3" name="MediaServiceImageTags">
    <vt:lpwstr/>
  </property>
</Properties>
</file>